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Analisis kinerja" sheetId="5" r:id="rId1"/>
    <sheet name="Analisis Kep Tiap Mhsw" sheetId="6" r:id="rId2"/>
    <sheet name="Sheet7" sheetId="7" r:id="rId3"/>
  </sheets>
  <calcPr calcId="124519"/>
</workbook>
</file>

<file path=xl/calcChain.xml><?xml version="1.0" encoding="utf-8"?>
<calcChain xmlns="http://schemas.openxmlformats.org/spreadsheetml/2006/main">
  <c r="Q35" i="5"/>
  <c r="Q8"/>
  <c r="AD35" i="6"/>
  <c r="AD37" s="1"/>
  <c r="AC35"/>
  <c r="AC37" s="1"/>
  <c r="AB35"/>
  <c r="AB37" s="1"/>
  <c r="AA35"/>
  <c r="AA37" s="1"/>
  <c r="Z35"/>
  <c r="Z37" s="1"/>
  <c r="Y35"/>
  <c r="Y37" s="1"/>
  <c r="X35"/>
  <c r="X37" s="1"/>
  <c r="W35"/>
  <c r="W37" s="1"/>
  <c r="V35"/>
  <c r="V37" s="1"/>
  <c r="U35"/>
  <c r="U37" s="1"/>
  <c r="T35"/>
  <c r="T37" s="1"/>
  <c r="S35"/>
  <c r="S37" s="1"/>
  <c r="R35"/>
  <c r="R37" s="1"/>
  <c r="Q35"/>
  <c r="Q37" s="1"/>
  <c r="P35"/>
  <c r="P37" s="1"/>
  <c r="O35"/>
  <c r="O37" s="1"/>
  <c r="N35"/>
  <c r="N37" s="1"/>
  <c r="M35"/>
  <c r="M37" s="1"/>
  <c r="L35"/>
  <c r="L37" s="1"/>
  <c r="K35"/>
  <c r="K37" s="1"/>
  <c r="J35"/>
  <c r="J37" s="1"/>
  <c r="I35"/>
  <c r="I37" s="1"/>
  <c r="H35"/>
  <c r="H37" s="1"/>
  <c r="G35"/>
  <c r="G37" s="1"/>
  <c r="F35"/>
  <c r="F37" s="1"/>
  <c r="E35"/>
  <c r="E37" s="1"/>
  <c r="D35"/>
  <c r="D37" s="1"/>
  <c r="C35"/>
  <c r="C37" s="1"/>
  <c r="B35"/>
  <c r="B37" s="1"/>
  <c r="N5" i="5"/>
  <c r="N6"/>
  <c r="N7"/>
  <c r="N8"/>
  <c r="N9"/>
  <c r="N4"/>
  <c r="L28"/>
  <c r="L29"/>
  <c r="L30"/>
  <c r="L31"/>
  <c r="L32"/>
  <c r="L33"/>
  <c r="L34"/>
  <c r="L35"/>
  <c r="L27"/>
  <c r="K28"/>
  <c r="K29"/>
  <c r="K30"/>
  <c r="K31"/>
  <c r="K32"/>
  <c r="K33"/>
  <c r="K34"/>
  <c r="K35"/>
  <c r="K27"/>
  <c r="J28"/>
  <c r="J29"/>
  <c r="J30"/>
  <c r="J31"/>
  <c r="J32"/>
  <c r="J33"/>
  <c r="J34"/>
  <c r="J35"/>
  <c r="J27"/>
  <c r="I28"/>
  <c r="I29"/>
  <c r="I30"/>
  <c r="I31"/>
  <c r="I32"/>
  <c r="I33"/>
  <c r="I34"/>
  <c r="I35"/>
  <c r="I27"/>
  <c r="H28"/>
  <c r="H29"/>
  <c r="H30"/>
  <c r="H31"/>
  <c r="H32"/>
  <c r="H33"/>
  <c r="H34"/>
  <c r="H35"/>
  <c r="H27"/>
  <c r="L13"/>
  <c r="L14"/>
  <c r="L15"/>
  <c r="L16"/>
  <c r="L17"/>
  <c r="L18"/>
  <c r="L19"/>
  <c r="L20"/>
  <c r="L21"/>
  <c r="L22"/>
  <c r="L23"/>
  <c r="L24"/>
  <c r="L12"/>
  <c r="K14"/>
  <c r="K15"/>
  <c r="K16"/>
  <c r="K17"/>
  <c r="K18"/>
  <c r="K19"/>
  <c r="K20"/>
  <c r="K21"/>
  <c r="K22"/>
  <c r="K23"/>
  <c r="K24"/>
  <c r="K13"/>
  <c r="K12"/>
  <c r="J13"/>
  <c r="J14"/>
  <c r="J15"/>
  <c r="J16"/>
  <c r="J17"/>
  <c r="J18"/>
  <c r="J19"/>
  <c r="J20"/>
  <c r="J21"/>
  <c r="J22"/>
  <c r="J23"/>
  <c r="J24"/>
  <c r="J12"/>
  <c r="I13"/>
  <c r="I14"/>
  <c r="I15"/>
  <c r="I16"/>
  <c r="I17"/>
  <c r="I18"/>
  <c r="I19"/>
  <c r="I20"/>
  <c r="I21"/>
  <c r="I22"/>
  <c r="I23"/>
  <c r="I24"/>
  <c r="I12"/>
  <c r="H17"/>
  <c r="H18"/>
  <c r="H19"/>
  <c r="H20"/>
  <c r="H21"/>
  <c r="H22"/>
  <c r="H23"/>
  <c r="H24"/>
  <c r="H14"/>
  <c r="H15"/>
  <c r="H16"/>
  <c r="H13"/>
  <c r="H12"/>
  <c r="L9"/>
  <c r="L8"/>
  <c r="L7"/>
  <c r="L6"/>
  <c r="L5"/>
  <c r="L4"/>
  <c r="K9"/>
  <c r="K8"/>
  <c r="J4"/>
  <c r="J5"/>
  <c r="J8"/>
  <c r="J9"/>
  <c r="I5"/>
  <c r="I6"/>
  <c r="I7"/>
  <c r="I8"/>
  <c r="I9"/>
  <c r="I4"/>
  <c r="H7"/>
  <c r="M7" s="1"/>
  <c r="O7" s="1"/>
  <c r="H8"/>
  <c r="H9"/>
  <c r="H6"/>
  <c r="M6" s="1"/>
  <c r="O6" s="1"/>
  <c r="H5"/>
  <c r="H4"/>
  <c r="M16" l="1"/>
  <c r="O16" s="1"/>
  <c r="M14"/>
  <c r="O14" s="1"/>
  <c r="M13"/>
  <c r="O13" s="1"/>
  <c r="M15"/>
  <c r="O15" s="1"/>
  <c r="M24"/>
  <c r="O24" s="1"/>
  <c r="M22"/>
  <c r="O22" s="1"/>
  <c r="M20"/>
  <c r="O20" s="1"/>
  <c r="M18"/>
  <c r="O18" s="1"/>
  <c r="M12"/>
  <c r="O12" s="1"/>
  <c r="M23"/>
  <c r="O23" s="1"/>
  <c r="M21"/>
  <c r="O21" s="1"/>
  <c r="M19"/>
  <c r="O19" s="1"/>
  <c r="M17"/>
  <c r="O17" s="1"/>
  <c r="M35"/>
  <c r="O35" s="1"/>
  <c r="M33"/>
  <c r="O33" s="1"/>
  <c r="M31"/>
  <c r="O31" s="1"/>
  <c r="M29"/>
  <c r="O29" s="1"/>
  <c r="M4"/>
  <c r="M8"/>
  <c r="O8" s="1"/>
  <c r="M9"/>
  <c r="O9" s="1"/>
  <c r="M34"/>
  <c r="O34" s="1"/>
  <c r="M32"/>
  <c r="O32" s="1"/>
  <c r="M30"/>
  <c r="O30" s="1"/>
  <c r="M28"/>
  <c r="O28" s="1"/>
  <c r="M27"/>
  <c r="N37"/>
  <c r="M5"/>
  <c r="O5" s="1"/>
  <c r="Q24" l="1"/>
  <c r="Q38" s="1"/>
  <c r="O27"/>
  <c r="M36"/>
  <c r="O36" s="1"/>
  <c r="M25"/>
  <c r="O25" s="1"/>
  <c r="O38"/>
  <c r="M10"/>
  <c r="O10" s="1"/>
  <c r="M37" l="1"/>
  <c r="T38" s="1"/>
</calcChain>
</file>

<file path=xl/sharedStrings.xml><?xml version="1.0" encoding="utf-8"?>
<sst xmlns="http://schemas.openxmlformats.org/spreadsheetml/2006/main" count="91" uniqueCount="53">
  <si>
    <t>Dosen sebagai pelaksana perkuliahan</t>
  </si>
  <si>
    <t>Memulai dan mengakhiri perkuliahan tepat waktu sesuai jadwal</t>
  </si>
  <si>
    <t>Kesesuiaian antara materi yang disampaikan dengan kontrak dalam perkuliahan</t>
  </si>
  <si>
    <t>Memberikan contoh penerapan atau ilustrasi nyata yang terkait dengan materi perkuliahan</t>
  </si>
  <si>
    <t>Menunjukan perhatian terhadap kebutuhan mahasiswa (misalnya memberikan kesempatan bertanya, menanggapi pertanyaan/komentar)</t>
  </si>
  <si>
    <t>Menggunakan metode pembelajaran yang mampu meningkatkan pemahaman mahasiswa</t>
  </si>
  <si>
    <t>Menggunakan metode pengajaran yang dapat meningkatkan interaksi antar mahasiswa dengan mahasiswa dan mahasiswa dengan dosen</t>
  </si>
  <si>
    <t>Dosen sebagai perencana perkuliahan</t>
  </si>
  <si>
    <t>Tugas yang diberikan berkaitan dengan materi yang dipelajari</t>
  </si>
  <si>
    <t>Menjelaskan secara rincian tugas yang diberikan</t>
  </si>
  <si>
    <t>Mengembalikan tugas yang telah dikoreksi</t>
  </si>
  <si>
    <t>Membimbing mahasiswa dalam penyelesaian tugas perkuliahan yang diberikan</t>
  </si>
  <si>
    <t>Memberikan soal ujian sesuai dengan tujuan pembelajaran dan materi yang dipelajari</t>
  </si>
  <si>
    <t>Mengembalikan hasil ujian yang telah dikoreksi</t>
  </si>
  <si>
    <t>Aspek yang dinilai</t>
  </si>
  <si>
    <t>No</t>
  </si>
  <si>
    <t>Jumlah Skor</t>
  </si>
  <si>
    <t>Dosen sebagai evaluator perkuliahan</t>
  </si>
  <si>
    <t>Frekwensi jawaban (f)/Bobot (B)</t>
  </si>
  <si>
    <t>Skor maks</t>
  </si>
  <si>
    <t>Rata-rata dosen sebagai perencana perkuliahan</t>
  </si>
  <si>
    <t>Rata-rata dosen sebagai pelaksana perkuliahan</t>
  </si>
  <si>
    <t>Rata-rata dosen sebagai evaluator perkuliahan</t>
  </si>
  <si>
    <t>Skor (F.B)</t>
  </si>
  <si>
    <t>No Indikator</t>
  </si>
  <si>
    <t>Skor Max</t>
  </si>
  <si>
    <t>Kepuasan (%)</t>
  </si>
  <si>
    <t>Kode Responden</t>
  </si>
  <si>
    <t>Kode Responde</t>
  </si>
  <si>
    <t>Kepuasa (%)</t>
  </si>
  <si>
    <t xml:space="preserve">Kategori </t>
  </si>
  <si>
    <t>Puas</t>
  </si>
  <si>
    <t>Sangat Puas</t>
  </si>
  <si>
    <t>)</t>
  </si>
  <si>
    <t xml:space="preserve"> Puas</t>
  </si>
  <si>
    <t>Persentase Setiap Aspek (%)</t>
  </si>
  <si>
    <t>Rata-rata Jawaban Angkaet (%)</t>
  </si>
  <si>
    <t>Menyampaikan tujuan pembelajaran dari materi yang akan dipelajari secara jelas</t>
  </si>
  <si>
    <t>Menyampaikan kontrak perkuliahan secara jelas pada awal perkuliahan</t>
  </si>
  <si>
    <t>Menyampaikan literature atau bahan acuan perkuliahan pada awal perkuliahan untuk semua pokok bahasan yang akan dibahas</t>
  </si>
  <si>
    <t>Melengkapi perkuliahan dengan bahan ajar/diktat/hand out/PPT yang menarik</t>
  </si>
  <si>
    <t>Isi materi dalam bahan ajar sangat sesuai dengan materi yang dijelaskan pada saat perkuliahan</t>
  </si>
  <si>
    <t>Isi materi dalam bahan ajar sangat lengkap dan terperinci</t>
  </si>
  <si>
    <t>Mampu menyampaikan materi perkuliahan dengan baik</t>
  </si>
  <si>
    <t>Menggunakan berbagai media pembelajaran (papan tulis, LCD projector, video/film, dll)</t>
  </si>
  <si>
    <t>Mampu mengintegrasikan penggunaan berbagai media pembelajaran dengan baik</t>
  </si>
  <si>
    <t>Tampilan media pembelajaran yang digunakan menarik dan memotivasi</t>
  </si>
  <si>
    <t>Menggunakan  media pembelajaran (LCD projector, video) yang dapat membatu memahami materi dengan baik</t>
  </si>
  <si>
    <t>Sikap atau perilaku dosen pada saat pelaksanaan perkuliahan sangat baik</t>
  </si>
  <si>
    <t>Secara umum efektivitas dosen selaku fasilitator selama pembelajaran sangat baik</t>
  </si>
  <si>
    <t>Menyampaikan tata cara penilaian pada awal perkuliahan secara terperinci</t>
  </si>
  <si>
    <t>Proporsi nilai dengan tugas/evaluasi yang diberikan sangat sesuai</t>
  </si>
  <si>
    <t>Secara umum proses evaluasi yang diberikan sangat baik</t>
  </si>
</sst>
</file>

<file path=xl/styles.xml><?xml version="1.0" encoding="utf-8"?>
<styleSheet xmlns="http://schemas.openxmlformats.org/spreadsheetml/2006/main">
  <numFmts count="1">
    <numFmt numFmtId="165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4" fillId="0" borderId="13" xfId="0" applyFont="1" applyBorder="1"/>
    <xf numFmtId="0" fontId="5" fillId="0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vertical="top" wrapText="1"/>
    </xf>
    <xf numFmtId="0" fontId="7" fillId="0" borderId="1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topLeftCell="A28" workbookViewId="0">
      <selection activeCell="T32" sqref="T32"/>
    </sheetView>
  </sheetViews>
  <sheetFormatPr defaultRowHeight="50.1" customHeight="1"/>
  <cols>
    <col min="1" max="1" width="3.7109375" customWidth="1"/>
    <col min="2" max="2" width="19.85546875" customWidth="1"/>
    <col min="3" max="12" width="3.7109375" customWidth="1"/>
    <col min="13" max="13" width="6.140625" customWidth="1"/>
    <col min="14" max="14" width="5" customWidth="1"/>
    <col min="15" max="15" width="8.28515625" style="2" customWidth="1"/>
  </cols>
  <sheetData>
    <row r="1" spans="1:19" ht="30" customHeight="1">
      <c r="A1" s="54" t="s">
        <v>15</v>
      </c>
      <c r="B1" s="56" t="s">
        <v>14</v>
      </c>
      <c r="C1" s="50" t="s">
        <v>18</v>
      </c>
      <c r="D1" s="50"/>
      <c r="E1" s="50"/>
      <c r="F1" s="50"/>
      <c r="G1" s="50"/>
      <c r="H1" s="41" t="s">
        <v>23</v>
      </c>
      <c r="I1" s="42"/>
      <c r="J1" s="42"/>
      <c r="K1" s="42"/>
      <c r="L1" s="43"/>
      <c r="M1" s="50" t="s">
        <v>16</v>
      </c>
      <c r="N1" s="51" t="s">
        <v>19</v>
      </c>
      <c r="O1" s="50" t="s">
        <v>35</v>
      </c>
    </row>
    <row r="2" spans="1:19" ht="20.100000000000001" customHeight="1">
      <c r="A2" s="55"/>
      <c r="B2" s="55"/>
      <c r="C2" s="3">
        <v>1</v>
      </c>
      <c r="D2" s="3">
        <v>2</v>
      </c>
      <c r="E2" s="3">
        <v>3</v>
      </c>
      <c r="F2" s="3">
        <v>4</v>
      </c>
      <c r="G2" s="3">
        <v>5</v>
      </c>
      <c r="H2" s="44"/>
      <c r="I2" s="45"/>
      <c r="J2" s="45"/>
      <c r="K2" s="45"/>
      <c r="L2" s="46"/>
      <c r="M2" s="50"/>
      <c r="N2" s="52"/>
      <c r="O2" s="50"/>
    </row>
    <row r="3" spans="1:19" ht="20.100000000000001" customHeight="1" thickBot="1">
      <c r="A3" s="53" t="s">
        <v>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9" ht="39.950000000000003" customHeight="1" thickBot="1">
      <c r="A4" s="4">
        <v>1</v>
      </c>
      <c r="B4" s="79" t="s">
        <v>37</v>
      </c>
      <c r="C4" s="5">
        <v>1</v>
      </c>
      <c r="D4" s="5">
        <v>0</v>
      </c>
      <c r="E4" s="6">
        <v>0</v>
      </c>
      <c r="F4" s="6">
        <v>6</v>
      </c>
      <c r="G4" s="6">
        <v>22</v>
      </c>
      <c r="H4" s="6">
        <f>C4*C2</f>
        <v>1</v>
      </c>
      <c r="I4" s="6">
        <f>D4*2</f>
        <v>0</v>
      </c>
      <c r="J4" s="6">
        <f>E4*E2</f>
        <v>0</v>
      </c>
      <c r="K4" s="6">
        <v>24</v>
      </c>
      <c r="L4" s="6">
        <f>G4*G2</f>
        <v>110</v>
      </c>
      <c r="M4" s="6">
        <f>SUM(H4:L4)</f>
        <v>135</v>
      </c>
      <c r="N4" s="6">
        <f>5*29</f>
        <v>145</v>
      </c>
      <c r="O4" s="7">
        <v>93</v>
      </c>
      <c r="Q4" s="76"/>
      <c r="R4" s="76"/>
      <c r="S4" s="75"/>
    </row>
    <row r="5" spans="1:19" ht="39.950000000000003" customHeight="1" thickBot="1">
      <c r="A5" s="4">
        <v>2</v>
      </c>
      <c r="B5" s="79" t="s">
        <v>38</v>
      </c>
      <c r="C5" s="5">
        <v>2</v>
      </c>
      <c r="D5" s="5">
        <v>0</v>
      </c>
      <c r="E5" s="6">
        <v>0</v>
      </c>
      <c r="F5" s="6">
        <v>6</v>
      </c>
      <c r="G5" s="6">
        <v>21</v>
      </c>
      <c r="H5" s="6">
        <f>C5*C2</f>
        <v>2</v>
      </c>
      <c r="I5" s="6">
        <f t="shared" ref="I5:I9" si="0">D5*2</f>
        <v>0</v>
      </c>
      <c r="J5" s="6">
        <f t="shared" ref="J5:J9" si="1">E5*E3</f>
        <v>0</v>
      </c>
      <c r="K5" s="6">
        <v>24</v>
      </c>
      <c r="L5" s="6">
        <f>G5*G2</f>
        <v>105</v>
      </c>
      <c r="M5" s="6">
        <f t="shared" ref="M5:M9" si="2">SUM(H5:L5)</f>
        <v>131</v>
      </c>
      <c r="N5" s="6">
        <f t="shared" ref="N5:N9" si="3">5*29</f>
        <v>145</v>
      </c>
      <c r="O5" s="7">
        <f t="shared" ref="O5:O9" si="4">M5/N5*100</f>
        <v>90.344827586206904</v>
      </c>
      <c r="Q5" s="77"/>
      <c r="R5" s="78"/>
      <c r="S5" s="75"/>
    </row>
    <row r="6" spans="1:19" ht="39.950000000000003" customHeight="1" thickBot="1">
      <c r="A6" s="4">
        <v>3</v>
      </c>
      <c r="B6" s="79" t="s">
        <v>39</v>
      </c>
      <c r="C6" s="5">
        <v>3</v>
      </c>
      <c r="D6" s="5">
        <v>0</v>
      </c>
      <c r="E6" s="6">
        <v>7</v>
      </c>
      <c r="F6" s="6">
        <v>6</v>
      </c>
      <c r="G6" s="6">
        <v>13</v>
      </c>
      <c r="H6" s="6">
        <f>C6*C2</f>
        <v>3</v>
      </c>
      <c r="I6" s="6">
        <f t="shared" si="0"/>
        <v>0</v>
      </c>
      <c r="J6" s="6">
        <v>21</v>
      </c>
      <c r="K6" s="6">
        <v>24</v>
      </c>
      <c r="L6" s="6">
        <f>G6*G2</f>
        <v>65</v>
      </c>
      <c r="M6" s="6">
        <f t="shared" si="2"/>
        <v>113</v>
      </c>
      <c r="N6" s="6">
        <f t="shared" si="3"/>
        <v>145</v>
      </c>
      <c r="O6" s="7">
        <f t="shared" si="4"/>
        <v>77.931034482758619</v>
      </c>
    </row>
    <row r="7" spans="1:19" ht="39.950000000000003" customHeight="1" thickBot="1">
      <c r="A7" s="4">
        <v>4</v>
      </c>
      <c r="B7" s="79" t="s">
        <v>40</v>
      </c>
      <c r="C7" s="5">
        <v>1</v>
      </c>
      <c r="D7" s="5">
        <v>0</v>
      </c>
      <c r="E7" s="6">
        <v>1</v>
      </c>
      <c r="F7" s="6">
        <v>1</v>
      </c>
      <c r="G7" s="6">
        <v>26</v>
      </c>
      <c r="H7" s="6">
        <f>C7*C2</f>
        <v>1</v>
      </c>
      <c r="I7" s="6">
        <f t="shared" si="0"/>
        <v>0</v>
      </c>
      <c r="J7" s="6">
        <v>3</v>
      </c>
      <c r="K7" s="6">
        <v>4</v>
      </c>
      <c r="L7" s="6">
        <f>G7*G2</f>
        <v>130</v>
      </c>
      <c r="M7" s="6">
        <f t="shared" si="2"/>
        <v>138</v>
      </c>
      <c r="N7" s="6">
        <f t="shared" si="3"/>
        <v>145</v>
      </c>
      <c r="O7" s="7">
        <f t="shared" si="4"/>
        <v>95.172413793103445</v>
      </c>
    </row>
    <row r="8" spans="1:19" ht="65.099999999999994" customHeight="1" thickBot="1">
      <c r="A8" s="4">
        <v>5</v>
      </c>
      <c r="B8" s="79" t="s">
        <v>41</v>
      </c>
      <c r="C8" s="5">
        <v>0</v>
      </c>
      <c r="D8" s="5">
        <v>0</v>
      </c>
      <c r="E8" s="6">
        <v>0</v>
      </c>
      <c r="F8" s="6">
        <v>16</v>
      </c>
      <c r="G8" s="6">
        <v>13</v>
      </c>
      <c r="H8" s="6">
        <f t="shared" ref="H8:H9" si="5">C8*C4</f>
        <v>0</v>
      </c>
      <c r="I8" s="6">
        <f t="shared" si="0"/>
        <v>0</v>
      </c>
      <c r="J8" s="6">
        <f t="shared" si="1"/>
        <v>0</v>
      </c>
      <c r="K8" s="6">
        <f>F8*F2</f>
        <v>64</v>
      </c>
      <c r="L8" s="6">
        <f>G8*G2</f>
        <v>65</v>
      </c>
      <c r="M8" s="6">
        <f t="shared" si="2"/>
        <v>129</v>
      </c>
      <c r="N8" s="6">
        <f t="shared" si="3"/>
        <v>145</v>
      </c>
      <c r="O8" s="7">
        <f t="shared" si="4"/>
        <v>88.965517241379317</v>
      </c>
      <c r="Q8" s="33">
        <f>SUM(O4:O9)</f>
        <v>532.31034482758616</v>
      </c>
    </row>
    <row r="9" spans="1:19" ht="39.950000000000003" customHeight="1" thickBot="1">
      <c r="A9" s="4">
        <v>6</v>
      </c>
      <c r="B9" s="79" t="s">
        <v>42</v>
      </c>
      <c r="C9" s="5">
        <v>0</v>
      </c>
      <c r="D9" s="5">
        <v>0</v>
      </c>
      <c r="E9" s="6">
        <v>0</v>
      </c>
      <c r="F9" s="6">
        <v>19</v>
      </c>
      <c r="G9" s="6">
        <v>10</v>
      </c>
      <c r="H9" s="6">
        <f t="shared" si="5"/>
        <v>0</v>
      </c>
      <c r="I9" s="6">
        <f t="shared" si="0"/>
        <v>0</v>
      </c>
      <c r="J9" s="6">
        <f t="shared" si="1"/>
        <v>0</v>
      </c>
      <c r="K9" s="6">
        <f>19*F2</f>
        <v>76</v>
      </c>
      <c r="L9" s="6">
        <f>G9*G2</f>
        <v>50</v>
      </c>
      <c r="M9" s="6">
        <f t="shared" si="2"/>
        <v>126</v>
      </c>
      <c r="N9" s="6">
        <f t="shared" si="3"/>
        <v>145</v>
      </c>
      <c r="O9" s="7">
        <f t="shared" si="4"/>
        <v>86.896551724137922</v>
      </c>
    </row>
    <row r="10" spans="1:19" ht="20.100000000000001" customHeight="1">
      <c r="A10" s="4"/>
      <c r="B10" s="35" t="s">
        <v>20</v>
      </c>
      <c r="C10" s="36"/>
      <c r="D10" s="36"/>
      <c r="E10" s="36"/>
      <c r="F10" s="36"/>
      <c r="G10" s="36"/>
      <c r="H10" s="36"/>
      <c r="I10" s="36"/>
      <c r="J10" s="36"/>
      <c r="K10" s="36"/>
      <c r="L10" s="37"/>
      <c r="M10" s="8">
        <f>AVERAGE(M4:M9)</f>
        <v>128.66666666666666</v>
      </c>
      <c r="N10" s="3">
        <v>145</v>
      </c>
      <c r="O10" s="9">
        <f>M10/145*100</f>
        <v>88.735632183908038</v>
      </c>
    </row>
    <row r="11" spans="1:19" ht="20.100000000000001" customHeight="1">
      <c r="A11" s="35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9" ht="39.950000000000003" customHeight="1" thickBot="1">
      <c r="A12" s="4">
        <v>7</v>
      </c>
      <c r="B12" s="79" t="s">
        <v>1</v>
      </c>
      <c r="C12" s="75"/>
      <c r="D12" s="5">
        <v>0</v>
      </c>
      <c r="E12" s="6">
        <v>2</v>
      </c>
      <c r="F12" s="6">
        <v>12</v>
      </c>
      <c r="G12" s="6">
        <v>15</v>
      </c>
      <c r="H12" s="6">
        <f>C12*1</f>
        <v>0</v>
      </c>
      <c r="I12" s="6">
        <f>D12*2</f>
        <v>0</v>
      </c>
      <c r="J12" s="6">
        <f>E12*3</f>
        <v>6</v>
      </c>
      <c r="K12" s="6">
        <f>F12*4</f>
        <v>48</v>
      </c>
      <c r="L12" s="6">
        <f>G12*5</f>
        <v>75</v>
      </c>
      <c r="M12" s="6">
        <f>SUM(H12:L12)</f>
        <v>129</v>
      </c>
      <c r="N12" s="6">
        <v>145</v>
      </c>
      <c r="O12" s="7">
        <f>M12/N12*100</f>
        <v>88.965517241379317</v>
      </c>
    </row>
    <row r="13" spans="1:19" ht="65.099999999999994" customHeight="1" thickBot="1">
      <c r="A13" s="4">
        <v>8</v>
      </c>
      <c r="B13" s="79" t="s">
        <v>2</v>
      </c>
      <c r="C13" s="75"/>
      <c r="D13" s="5">
        <v>0</v>
      </c>
      <c r="E13" s="6">
        <v>0</v>
      </c>
      <c r="F13" s="6">
        <v>13</v>
      </c>
      <c r="G13" s="6">
        <v>13</v>
      </c>
      <c r="H13" s="6">
        <f>C13*1</f>
        <v>0</v>
      </c>
      <c r="I13" s="6">
        <f t="shared" ref="I13:I24" si="6">D13*2</f>
        <v>0</v>
      </c>
      <c r="J13" s="6">
        <f t="shared" ref="J13:J24" si="7">E13*3</f>
        <v>0</v>
      </c>
      <c r="K13" s="6">
        <f>F13*4</f>
        <v>52</v>
      </c>
      <c r="L13" s="6">
        <f t="shared" ref="L13:L24" si="8">G13*5</f>
        <v>65</v>
      </c>
      <c r="M13" s="6">
        <f t="shared" ref="M13:M24" si="9">SUM(H13:L13)</f>
        <v>117</v>
      </c>
      <c r="N13" s="6">
        <v>145</v>
      </c>
      <c r="O13" s="7">
        <f t="shared" ref="O13:O24" si="10">M13/N13*100</f>
        <v>80.689655172413794</v>
      </c>
    </row>
    <row r="14" spans="1:19" ht="30" customHeight="1" thickBot="1">
      <c r="A14" s="4">
        <v>9</v>
      </c>
      <c r="B14" s="79" t="s">
        <v>43</v>
      </c>
      <c r="C14" s="75"/>
      <c r="D14" s="5">
        <v>0</v>
      </c>
      <c r="E14" s="6">
        <v>1</v>
      </c>
      <c r="F14" s="6">
        <v>10</v>
      </c>
      <c r="G14" s="6">
        <v>18</v>
      </c>
      <c r="H14" s="6">
        <f t="shared" ref="H14:H24" si="11">C14*1</f>
        <v>0</v>
      </c>
      <c r="I14" s="6">
        <f t="shared" si="6"/>
        <v>0</v>
      </c>
      <c r="J14" s="6">
        <f t="shared" si="7"/>
        <v>3</v>
      </c>
      <c r="K14" s="6">
        <f t="shared" ref="K14:K24" si="12">F14*4</f>
        <v>40</v>
      </c>
      <c r="L14" s="6">
        <f t="shared" si="8"/>
        <v>90</v>
      </c>
      <c r="M14" s="6">
        <f t="shared" si="9"/>
        <v>133</v>
      </c>
      <c r="N14" s="6">
        <v>145</v>
      </c>
      <c r="O14" s="7">
        <f t="shared" si="10"/>
        <v>91.724137931034477</v>
      </c>
    </row>
    <row r="15" spans="1:19" ht="65.099999999999994" customHeight="1" thickBot="1">
      <c r="A15" s="4">
        <v>10</v>
      </c>
      <c r="B15" s="79" t="s">
        <v>3</v>
      </c>
      <c r="C15" s="75"/>
      <c r="D15" s="5">
        <v>0</v>
      </c>
      <c r="E15" s="6">
        <v>5</v>
      </c>
      <c r="F15" s="6">
        <v>13</v>
      </c>
      <c r="G15" s="6">
        <v>7</v>
      </c>
      <c r="H15" s="6">
        <f t="shared" si="11"/>
        <v>0</v>
      </c>
      <c r="I15" s="6">
        <f t="shared" si="6"/>
        <v>0</v>
      </c>
      <c r="J15" s="6">
        <f t="shared" si="7"/>
        <v>15</v>
      </c>
      <c r="K15" s="6">
        <f t="shared" si="12"/>
        <v>52</v>
      </c>
      <c r="L15" s="6">
        <f t="shared" si="8"/>
        <v>35</v>
      </c>
      <c r="M15" s="6">
        <f t="shared" si="9"/>
        <v>102</v>
      </c>
      <c r="N15" s="6">
        <v>145</v>
      </c>
      <c r="O15" s="7">
        <f t="shared" si="10"/>
        <v>70.34482758620689</v>
      </c>
    </row>
    <row r="16" spans="1:19" ht="50.1" customHeight="1" thickBot="1">
      <c r="A16" s="4">
        <v>11</v>
      </c>
      <c r="B16" s="79" t="s">
        <v>44</v>
      </c>
      <c r="C16" s="75"/>
      <c r="D16" s="5">
        <v>0</v>
      </c>
      <c r="E16" s="6">
        <v>1</v>
      </c>
      <c r="F16" s="6">
        <v>3</v>
      </c>
      <c r="G16" s="6">
        <v>25</v>
      </c>
      <c r="H16" s="6">
        <f t="shared" si="11"/>
        <v>0</v>
      </c>
      <c r="I16" s="6">
        <f t="shared" si="6"/>
        <v>0</v>
      </c>
      <c r="J16" s="6">
        <f t="shared" si="7"/>
        <v>3</v>
      </c>
      <c r="K16" s="6">
        <f t="shared" si="12"/>
        <v>12</v>
      </c>
      <c r="L16" s="6">
        <f t="shared" si="8"/>
        <v>125</v>
      </c>
      <c r="M16" s="6">
        <f t="shared" si="9"/>
        <v>140</v>
      </c>
      <c r="N16" s="6">
        <v>145</v>
      </c>
      <c r="O16" s="7">
        <f t="shared" si="10"/>
        <v>96.551724137931032</v>
      </c>
    </row>
    <row r="17" spans="1:17" ht="50.1" customHeight="1" thickBot="1">
      <c r="A17" s="4">
        <v>12</v>
      </c>
      <c r="B17" s="79" t="s">
        <v>45</v>
      </c>
      <c r="C17" s="75"/>
      <c r="D17" s="5">
        <v>0</v>
      </c>
      <c r="E17" s="6">
        <v>2</v>
      </c>
      <c r="F17" s="6">
        <v>10</v>
      </c>
      <c r="G17" s="6">
        <v>11</v>
      </c>
      <c r="H17" s="6">
        <f t="shared" si="11"/>
        <v>0</v>
      </c>
      <c r="I17" s="6">
        <f t="shared" si="6"/>
        <v>0</v>
      </c>
      <c r="J17" s="6">
        <f t="shared" si="7"/>
        <v>6</v>
      </c>
      <c r="K17" s="6">
        <f t="shared" si="12"/>
        <v>40</v>
      </c>
      <c r="L17" s="6">
        <f t="shared" si="8"/>
        <v>55</v>
      </c>
      <c r="M17" s="6">
        <f t="shared" si="9"/>
        <v>101</v>
      </c>
      <c r="N17" s="6">
        <v>145</v>
      </c>
      <c r="O17" s="7">
        <f t="shared" si="10"/>
        <v>69.655172413793096</v>
      </c>
    </row>
    <row r="18" spans="1:17" ht="50.1" customHeight="1" thickBot="1">
      <c r="A18" s="4">
        <v>13</v>
      </c>
      <c r="B18" s="79" t="s">
        <v>46</v>
      </c>
      <c r="C18" s="75"/>
      <c r="D18" s="5">
        <v>0</v>
      </c>
      <c r="E18" s="6">
        <v>0</v>
      </c>
      <c r="F18" s="6">
        <v>12</v>
      </c>
      <c r="G18" s="6">
        <v>13</v>
      </c>
      <c r="H18" s="6">
        <f t="shared" si="11"/>
        <v>0</v>
      </c>
      <c r="I18" s="6">
        <f t="shared" si="6"/>
        <v>0</v>
      </c>
      <c r="J18" s="6">
        <f t="shared" si="7"/>
        <v>0</v>
      </c>
      <c r="K18" s="6">
        <f t="shared" si="12"/>
        <v>48</v>
      </c>
      <c r="L18" s="6">
        <f t="shared" si="8"/>
        <v>65</v>
      </c>
      <c r="M18" s="6">
        <f t="shared" si="9"/>
        <v>113</v>
      </c>
      <c r="N18" s="6">
        <v>145</v>
      </c>
      <c r="O18" s="7">
        <f t="shared" si="10"/>
        <v>77.931034482758619</v>
      </c>
    </row>
    <row r="19" spans="1:17" ht="65.099999999999994" customHeight="1" thickBot="1">
      <c r="A19" s="4">
        <v>14</v>
      </c>
      <c r="B19" s="79" t="s">
        <v>47</v>
      </c>
      <c r="C19" s="75"/>
      <c r="D19" s="5">
        <v>0</v>
      </c>
      <c r="E19" s="6">
        <v>1</v>
      </c>
      <c r="F19" s="6">
        <v>5</v>
      </c>
      <c r="G19" s="6">
        <v>23</v>
      </c>
      <c r="H19" s="6">
        <f t="shared" si="11"/>
        <v>0</v>
      </c>
      <c r="I19" s="6">
        <f t="shared" si="6"/>
        <v>0</v>
      </c>
      <c r="J19" s="6">
        <f t="shared" si="7"/>
        <v>3</v>
      </c>
      <c r="K19" s="6">
        <f t="shared" si="12"/>
        <v>20</v>
      </c>
      <c r="L19" s="6">
        <f t="shared" si="8"/>
        <v>115</v>
      </c>
      <c r="M19" s="6">
        <f t="shared" si="9"/>
        <v>138</v>
      </c>
      <c r="N19" s="6">
        <v>145</v>
      </c>
      <c r="O19" s="7">
        <f t="shared" si="10"/>
        <v>95.172413793103445</v>
      </c>
    </row>
    <row r="20" spans="1:17" ht="65.099999999999994" customHeight="1" thickBot="1">
      <c r="A20" s="4">
        <v>15</v>
      </c>
      <c r="B20" s="79" t="s">
        <v>4</v>
      </c>
      <c r="C20" s="75"/>
      <c r="D20" s="5">
        <v>0</v>
      </c>
      <c r="E20" s="6">
        <v>0</v>
      </c>
      <c r="F20" s="6">
        <v>12</v>
      </c>
      <c r="G20" s="6">
        <v>17</v>
      </c>
      <c r="H20" s="6">
        <f t="shared" si="11"/>
        <v>0</v>
      </c>
      <c r="I20" s="6">
        <f t="shared" si="6"/>
        <v>0</v>
      </c>
      <c r="J20" s="6">
        <f t="shared" si="7"/>
        <v>0</v>
      </c>
      <c r="K20" s="6">
        <f t="shared" si="12"/>
        <v>48</v>
      </c>
      <c r="L20" s="6">
        <f t="shared" si="8"/>
        <v>85</v>
      </c>
      <c r="M20" s="6">
        <f t="shared" si="9"/>
        <v>133</v>
      </c>
      <c r="N20" s="6">
        <v>145</v>
      </c>
      <c r="O20" s="7">
        <f t="shared" si="10"/>
        <v>91.724137931034477</v>
      </c>
    </row>
    <row r="21" spans="1:17" ht="65.099999999999994" customHeight="1" thickBot="1">
      <c r="A21" s="4">
        <v>16</v>
      </c>
      <c r="B21" s="79" t="s">
        <v>5</v>
      </c>
      <c r="C21" s="75"/>
      <c r="D21" s="5">
        <v>0</v>
      </c>
      <c r="E21" s="6">
        <v>1</v>
      </c>
      <c r="F21" s="6">
        <v>17</v>
      </c>
      <c r="G21" s="6">
        <v>8</v>
      </c>
      <c r="H21" s="6">
        <f t="shared" si="11"/>
        <v>0</v>
      </c>
      <c r="I21" s="6">
        <f t="shared" si="6"/>
        <v>0</v>
      </c>
      <c r="J21" s="6">
        <f t="shared" si="7"/>
        <v>3</v>
      </c>
      <c r="K21" s="6">
        <f t="shared" si="12"/>
        <v>68</v>
      </c>
      <c r="L21" s="6">
        <f t="shared" si="8"/>
        <v>40</v>
      </c>
      <c r="M21" s="6">
        <f t="shared" si="9"/>
        <v>111</v>
      </c>
      <c r="N21" s="6">
        <v>145</v>
      </c>
      <c r="O21" s="7">
        <f t="shared" si="10"/>
        <v>76.551724137931032</v>
      </c>
    </row>
    <row r="22" spans="1:17" ht="65.099999999999994" customHeight="1" thickBot="1">
      <c r="A22" s="4">
        <v>17</v>
      </c>
      <c r="B22" s="79" t="s">
        <v>6</v>
      </c>
      <c r="C22" s="75"/>
      <c r="D22" s="5">
        <v>0</v>
      </c>
      <c r="E22" s="6">
        <v>6</v>
      </c>
      <c r="F22" s="6">
        <v>12</v>
      </c>
      <c r="G22" s="6">
        <v>7</v>
      </c>
      <c r="H22" s="6">
        <f t="shared" si="11"/>
        <v>0</v>
      </c>
      <c r="I22" s="6">
        <f t="shared" si="6"/>
        <v>0</v>
      </c>
      <c r="J22" s="6">
        <f t="shared" si="7"/>
        <v>18</v>
      </c>
      <c r="K22" s="6">
        <f t="shared" si="12"/>
        <v>48</v>
      </c>
      <c r="L22" s="6">
        <f t="shared" si="8"/>
        <v>35</v>
      </c>
      <c r="M22" s="6">
        <f t="shared" si="9"/>
        <v>101</v>
      </c>
      <c r="N22" s="6">
        <v>145</v>
      </c>
      <c r="O22" s="7">
        <f t="shared" si="10"/>
        <v>69.655172413793096</v>
      </c>
      <c r="Q22" t="s">
        <v>33</v>
      </c>
    </row>
    <row r="23" spans="1:17" ht="39.950000000000003" customHeight="1" thickBot="1">
      <c r="A23" s="4">
        <v>18</v>
      </c>
      <c r="B23" s="79" t="s">
        <v>48</v>
      </c>
      <c r="C23" s="75"/>
      <c r="D23" s="5">
        <v>0</v>
      </c>
      <c r="E23" s="6">
        <v>0</v>
      </c>
      <c r="F23" s="6">
        <v>7</v>
      </c>
      <c r="G23" s="6">
        <v>22</v>
      </c>
      <c r="H23" s="6">
        <f t="shared" si="11"/>
        <v>0</v>
      </c>
      <c r="I23" s="6">
        <f t="shared" si="6"/>
        <v>0</v>
      </c>
      <c r="J23" s="6">
        <f t="shared" si="7"/>
        <v>0</v>
      </c>
      <c r="K23" s="6">
        <f t="shared" si="12"/>
        <v>28</v>
      </c>
      <c r="L23" s="6">
        <f t="shared" si="8"/>
        <v>110</v>
      </c>
      <c r="M23" s="6">
        <f t="shared" si="9"/>
        <v>138</v>
      </c>
      <c r="N23" s="6">
        <v>145</v>
      </c>
      <c r="O23" s="7">
        <f t="shared" si="10"/>
        <v>95.172413793103445</v>
      </c>
    </row>
    <row r="24" spans="1:17" ht="60" customHeight="1" thickBot="1">
      <c r="A24" s="4">
        <v>19</v>
      </c>
      <c r="B24" s="79" t="s">
        <v>49</v>
      </c>
      <c r="C24" s="75"/>
      <c r="D24" s="6">
        <v>0</v>
      </c>
      <c r="E24" s="6">
        <v>0</v>
      </c>
      <c r="F24" s="6">
        <v>20</v>
      </c>
      <c r="G24" s="6">
        <v>9</v>
      </c>
      <c r="H24" s="6">
        <f t="shared" si="11"/>
        <v>0</v>
      </c>
      <c r="I24" s="6">
        <f t="shared" si="6"/>
        <v>0</v>
      </c>
      <c r="J24" s="6">
        <f t="shared" si="7"/>
        <v>0</v>
      </c>
      <c r="K24" s="6">
        <f t="shared" si="12"/>
        <v>80</v>
      </c>
      <c r="L24" s="6">
        <f t="shared" si="8"/>
        <v>45</v>
      </c>
      <c r="M24" s="6">
        <f t="shared" si="9"/>
        <v>125</v>
      </c>
      <c r="N24" s="6">
        <v>145</v>
      </c>
      <c r="O24" s="7">
        <f t="shared" si="10"/>
        <v>86.206896551724128</v>
      </c>
      <c r="Q24" s="33">
        <f>SUM(O12:O24)</f>
        <v>1090.344827586207</v>
      </c>
    </row>
    <row r="25" spans="1:17" ht="20.100000000000001" customHeight="1">
      <c r="A25" s="4"/>
      <c r="B25" s="35" t="s">
        <v>21</v>
      </c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8">
        <f>AVERAGE(M12:M24)</f>
        <v>121.61538461538461</v>
      </c>
      <c r="N25" s="3">
        <v>145</v>
      </c>
      <c r="O25" s="9">
        <f>M25/145*100</f>
        <v>83.872679045092838</v>
      </c>
    </row>
    <row r="26" spans="1:17" ht="20.100000000000001" customHeight="1">
      <c r="A26" s="38" t="s">
        <v>17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</row>
    <row r="27" spans="1:17" ht="50.1" customHeight="1" thickBot="1">
      <c r="A27" s="4">
        <v>20</v>
      </c>
      <c r="B27" s="79" t="s">
        <v>50</v>
      </c>
      <c r="C27" s="6">
        <v>2</v>
      </c>
      <c r="D27" s="6">
        <v>0</v>
      </c>
      <c r="E27" s="6">
        <v>7</v>
      </c>
      <c r="F27" s="6">
        <v>2</v>
      </c>
      <c r="G27" s="6">
        <v>18</v>
      </c>
      <c r="H27" s="6">
        <f>C27*1</f>
        <v>2</v>
      </c>
      <c r="I27" s="6">
        <f>D27*2</f>
        <v>0</v>
      </c>
      <c r="J27" s="6">
        <f>E27*3</f>
        <v>21</v>
      </c>
      <c r="K27" s="6">
        <f>F27*4</f>
        <v>8</v>
      </c>
      <c r="L27" s="6">
        <f>G27*5</f>
        <v>90</v>
      </c>
      <c r="M27" s="6">
        <f>SUM(H27:L27)</f>
        <v>121</v>
      </c>
      <c r="N27" s="6">
        <v>145</v>
      </c>
      <c r="O27" s="7">
        <f>M27/N27*100</f>
        <v>83.448275862068968</v>
      </c>
    </row>
    <row r="28" spans="1:17" ht="50.1" customHeight="1" thickBot="1">
      <c r="A28" s="4">
        <v>21</v>
      </c>
      <c r="B28" s="79" t="s">
        <v>51</v>
      </c>
      <c r="C28" s="6">
        <v>1</v>
      </c>
      <c r="D28" s="6">
        <v>0</v>
      </c>
      <c r="E28" s="6">
        <v>0</v>
      </c>
      <c r="F28" s="6">
        <v>20</v>
      </c>
      <c r="G28" s="6">
        <v>8</v>
      </c>
      <c r="H28" s="6">
        <f t="shared" ref="H28:H35" si="13">C28*1</f>
        <v>1</v>
      </c>
      <c r="I28" s="6">
        <f t="shared" ref="I28:I35" si="14">D28*2</f>
        <v>0</v>
      </c>
      <c r="J28" s="6">
        <f t="shared" ref="J28:J35" si="15">E28*3</f>
        <v>0</v>
      </c>
      <c r="K28" s="6">
        <f t="shared" ref="K28:K35" si="16">F28*4</f>
        <v>80</v>
      </c>
      <c r="L28" s="6">
        <f t="shared" ref="L28:L35" si="17">G28*5</f>
        <v>40</v>
      </c>
      <c r="M28" s="6">
        <f t="shared" ref="M28:M35" si="18">SUM(H28:L28)</f>
        <v>121</v>
      </c>
      <c r="N28" s="6">
        <v>145</v>
      </c>
      <c r="O28" s="7">
        <f t="shared" ref="O28:O35" si="19">M28/N28*100</f>
        <v>83.448275862068968</v>
      </c>
    </row>
    <row r="29" spans="1:17" ht="39.950000000000003" customHeight="1" thickBot="1">
      <c r="A29" s="4">
        <v>22</v>
      </c>
      <c r="B29" s="79" t="s">
        <v>8</v>
      </c>
      <c r="C29" s="6">
        <v>0</v>
      </c>
      <c r="D29" s="6">
        <v>0</v>
      </c>
      <c r="E29" s="6">
        <v>0</v>
      </c>
      <c r="F29" s="6">
        <v>10</v>
      </c>
      <c r="G29" s="6">
        <v>19</v>
      </c>
      <c r="H29" s="6">
        <f t="shared" si="13"/>
        <v>0</v>
      </c>
      <c r="I29" s="6">
        <f t="shared" si="14"/>
        <v>0</v>
      </c>
      <c r="J29" s="6">
        <f t="shared" si="15"/>
        <v>0</v>
      </c>
      <c r="K29" s="6">
        <f t="shared" si="16"/>
        <v>40</v>
      </c>
      <c r="L29" s="6">
        <f t="shared" si="17"/>
        <v>95</v>
      </c>
      <c r="M29" s="6">
        <f t="shared" si="18"/>
        <v>135</v>
      </c>
      <c r="N29" s="6">
        <v>145</v>
      </c>
      <c r="O29" s="7">
        <f t="shared" si="19"/>
        <v>93.103448275862064</v>
      </c>
    </row>
    <row r="30" spans="1:17" ht="39.950000000000003" customHeight="1" thickBot="1">
      <c r="A30" s="4">
        <v>23</v>
      </c>
      <c r="B30" s="79" t="s">
        <v>9</v>
      </c>
      <c r="C30" s="6">
        <v>1</v>
      </c>
      <c r="D30" s="6">
        <v>0</v>
      </c>
      <c r="E30" s="6">
        <v>1</v>
      </c>
      <c r="F30" s="6">
        <v>6</v>
      </c>
      <c r="G30" s="6">
        <v>21</v>
      </c>
      <c r="H30" s="6">
        <f t="shared" si="13"/>
        <v>1</v>
      </c>
      <c r="I30" s="6">
        <f t="shared" si="14"/>
        <v>0</v>
      </c>
      <c r="J30" s="6">
        <f t="shared" si="15"/>
        <v>3</v>
      </c>
      <c r="K30" s="6">
        <f t="shared" si="16"/>
        <v>24</v>
      </c>
      <c r="L30" s="6">
        <f t="shared" si="17"/>
        <v>105</v>
      </c>
      <c r="M30" s="6">
        <f t="shared" si="18"/>
        <v>133</v>
      </c>
      <c r="N30" s="6">
        <v>145</v>
      </c>
      <c r="O30" s="7">
        <f t="shared" si="19"/>
        <v>91.724137931034477</v>
      </c>
    </row>
    <row r="31" spans="1:17" ht="30" customHeight="1" thickBot="1">
      <c r="A31" s="4">
        <v>24</v>
      </c>
      <c r="B31" s="79" t="s">
        <v>10</v>
      </c>
      <c r="C31" s="6">
        <v>0</v>
      </c>
      <c r="D31" s="6">
        <v>0</v>
      </c>
      <c r="E31" s="6">
        <v>0</v>
      </c>
      <c r="F31" s="6">
        <v>3</v>
      </c>
      <c r="G31" s="6">
        <v>26</v>
      </c>
      <c r="H31" s="6">
        <f t="shared" si="13"/>
        <v>0</v>
      </c>
      <c r="I31" s="6">
        <f t="shared" si="14"/>
        <v>0</v>
      </c>
      <c r="J31" s="6">
        <f t="shared" si="15"/>
        <v>0</v>
      </c>
      <c r="K31" s="6">
        <f t="shared" si="16"/>
        <v>12</v>
      </c>
      <c r="L31" s="6">
        <f t="shared" si="17"/>
        <v>130</v>
      </c>
      <c r="M31" s="6">
        <f t="shared" si="18"/>
        <v>142</v>
      </c>
      <c r="N31" s="6">
        <v>145</v>
      </c>
      <c r="O31" s="7">
        <f t="shared" si="19"/>
        <v>97.931034482758619</v>
      </c>
    </row>
    <row r="32" spans="1:17" ht="50.1" customHeight="1" thickBot="1">
      <c r="A32" s="4">
        <v>25</v>
      </c>
      <c r="B32" s="79" t="s">
        <v>11</v>
      </c>
      <c r="C32" s="6">
        <v>5</v>
      </c>
      <c r="D32" s="6">
        <v>0</v>
      </c>
      <c r="E32" s="6">
        <v>1</v>
      </c>
      <c r="F32" s="6">
        <v>14</v>
      </c>
      <c r="G32" s="6">
        <v>9</v>
      </c>
      <c r="H32" s="6">
        <f t="shared" si="13"/>
        <v>5</v>
      </c>
      <c r="I32" s="6">
        <f t="shared" si="14"/>
        <v>0</v>
      </c>
      <c r="J32" s="6">
        <f t="shared" si="15"/>
        <v>3</v>
      </c>
      <c r="K32" s="6">
        <f t="shared" si="16"/>
        <v>56</v>
      </c>
      <c r="L32" s="6">
        <f t="shared" si="17"/>
        <v>45</v>
      </c>
      <c r="M32" s="6">
        <f t="shared" si="18"/>
        <v>109</v>
      </c>
      <c r="N32" s="6">
        <v>145</v>
      </c>
      <c r="O32" s="7">
        <f t="shared" si="19"/>
        <v>75.172413793103445</v>
      </c>
    </row>
    <row r="33" spans="1:20" ht="50.1" customHeight="1" thickBot="1">
      <c r="A33" s="4">
        <v>26</v>
      </c>
      <c r="B33" s="79" t="s">
        <v>12</v>
      </c>
      <c r="C33" s="6">
        <v>1</v>
      </c>
      <c r="D33" s="6">
        <v>0</v>
      </c>
      <c r="E33" s="6">
        <v>0</v>
      </c>
      <c r="F33" s="6">
        <v>8</v>
      </c>
      <c r="G33" s="6">
        <v>20</v>
      </c>
      <c r="H33" s="6">
        <f t="shared" si="13"/>
        <v>1</v>
      </c>
      <c r="I33" s="6">
        <f t="shared" si="14"/>
        <v>0</v>
      </c>
      <c r="J33" s="6">
        <f t="shared" si="15"/>
        <v>0</v>
      </c>
      <c r="K33" s="6">
        <f t="shared" si="16"/>
        <v>32</v>
      </c>
      <c r="L33" s="6">
        <f t="shared" si="17"/>
        <v>100</v>
      </c>
      <c r="M33" s="6">
        <f t="shared" si="18"/>
        <v>133</v>
      </c>
      <c r="N33" s="6">
        <v>145</v>
      </c>
      <c r="O33" s="7">
        <f t="shared" si="19"/>
        <v>91.724137931034477</v>
      </c>
    </row>
    <row r="34" spans="1:20" ht="50.1" customHeight="1" thickBot="1">
      <c r="A34" s="4">
        <v>27</v>
      </c>
      <c r="B34" s="79" t="s">
        <v>13</v>
      </c>
      <c r="C34" s="6">
        <v>0</v>
      </c>
      <c r="D34" s="6">
        <v>0</v>
      </c>
      <c r="E34" s="6">
        <v>0</v>
      </c>
      <c r="F34" s="6">
        <v>3</v>
      </c>
      <c r="G34" s="6">
        <v>26</v>
      </c>
      <c r="H34" s="6">
        <f t="shared" si="13"/>
        <v>0</v>
      </c>
      <c r="I34" s="6">
        <f t="shared" si="14"/>
        <v>0</v>
      </c>
      <c r="J34" s="6">
        <f t="shared" si="15"/>
        <v>0</v>
      </c>
      <c r="K34" s="6">
        <f t="shared" si="16"/>
        <v>12</v>
      </c>
      <c r="L34" s="6">
        <f t="shared" si="17"/>
        <v>130</v>
      </c>
      <c r="M34" s="6">
        <f t="shared" si="18"/>
        <v>142</v>
      </c>
      <c r="N34" s="6">
        <v>145</v>
      </c>
      <c r="O34" s="7">
        <f t="shared" si="19"/>
        <v>97.931034482758619</v>
      </c>
    </row>
    <row r="35" spans="1:20" ht="65.099999999999994" customHeight="1" thickBot="1">
      <c r="A35" s="10">
        <v>28</v>
      </c>
      <c r="B35" s="80" t="s">
        <v>52</v>
      </c>
      <c r="C35" s="6">
        <v>1</v>
      </c>
      <c r="D35" s="6">
        <v>0</v>
      </c>
      <c r="E35" s="6">
        <v>2</v>
      </c>
      <c r="F35" s="6">
        <v>16</v>
      </c>
      <c r="G35" s="6">
        <v>10</v>
      </c>
      <c r="H35" s="6">
        <f t="shared" si="13"/>
        <v>1</v>
      </c>
      <c r="I35" s="6">
        <f t="shared" si="14"/>
        <v>0</v>
      </c>
      <c r="J35" s="6">
        <f t="shared" si="15"/>
        <v>6</v>
      </c>
      <c r="K35" s="6">
        <f t="shared" si="16"/>
        <v>64</v>
      </c>
      <c r="L35" s="6">
        <f t="shared" si="17"/>
        <v>50</v>
      </c>
      <c r="M35" s="6">
        <f t="shared" si="18"/>
        <v>121</v>
      </c>
      <c r="N35" s="6">
        <v>145</v>
      </c>
      <c r="O35" s="7">
        <f t="shared" si="19"/>
        <v>83.448275862068968</v>
      </c>
      <c r="Q35" s="33">
        <f>SUM(O27:O35)</f>
        <v>797.93103448275849</v>
      </c>
    </row>
    <row r="36" spans="1:20" ht="20.100000000000001" customHeight="1">
      <c r="A36" s="10"/>
      <c r="B36" s="35" t="s">
        <v>22</v>
      </c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8">
        <f>AVERAGE(M27:M35)</f>
        <v>128.55555555555554</v>
      </c>
      <c r="N36" s="3">
        <v>145</v>
      </c>
      <c r="O36" s="9">
        <f>M36/145*100</f>
        <v>88.659003831417621</v>
      </c>
    </row>
    <row r="37" spans="1:20" ht="20.100000000000001" customHeight="1">
      <c r="A37" s="47" t="s">
        <v>16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  <c r="M37" s="11">
        <f>SUM(M4:M35)</f>
        <v>3760.2820512820513</v>
      </c>
      <c r="N37" s="3">
        <f>SUM(N4:N35)</f>
        <v>4350</v>
      </c>
      <c r="O37" s="12"/>
    </row>
    <row r="38" spans="1:20" ht="20.100000000000001" customHeight="1">
      <c r="A38" s="34" t="s">
        <v>36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3">
        <f>SUM(O4:O9,O27:O35,O12:O24)/28</f>
        <v>86.449507389162562</v>
      </c>
      <c r="Q38">
        <f>(Q8+Q24+Q35)/28</f>
        <v>86.449507389162562</v>
      </c>
      <c r="T38">
        <f>M37/N37</f>
        <v>0.86443265546713821</v>
      </c>
    </row>
  </sheetData>
  <mergeCells count="17">
    <mergeCell ref="Q4:Q5"/>
    <mergeCell ref="R4:R5"/>
    <mergeCell ref="A38:N38"/>
    <mergeCell ref="B25:L25"/>
    <mergeCell ref="A26:O26"/>
    <mergeCell ref="B36:L36"/>
    <mergeCell ref="H1:L2"/>
    <mergeCell ref="A37:L37"/>
    <mergeCell ref="M1:M2"/>
    <mergeCell ref="N1:N2"/>
    <mergeCell ref="O1:O2"/>
    <mergeCell ref="A3:O3"/>
    <mergeCell ref="A11:O11"/>
    <mergeCell ref="B10:L10"/>
    <mergeCell ref="A1:A2"/>
    <mergeCell ref="B1:B2"/>
    <mergeCell ref="C1:G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7"/>
  <sheetViews>
    <sheetView workbookViewId="0">
      <selection activeCell="G18" sqref="G18"/>
    </sheetView>
  </sheetViews>
  <sheetFormatPr defaultColWidth="50.7109375" defaultRowHeight="15"/>
  <cols>
    <col min="1" max="1" width="14.28515625" customWidth="1"/>
    <col min="2" max="30" width="3.7109375" customWidth="1"/>
  </cols>
  <sheetData>
    <row r="1" spans="1:31" ht="20.100000000000001" customHeight="1">
      <c r="A1" s="63" t="s">
        <v>24</v>
      </c>
      <c r="B1" s="65" t="s">
        <v>27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7"/>
    </row>
    <row r="2" spans="1:31" ht="20.100000000000001" customHeight="1">
      <c r="A2" s="64"/>
      <c r="B2" s="14">
        <v>1</v>
      </c>
      <c r="C2" s="14">
        <v>2</v>
      </c>
      <c r="D2" s="14">
        <v>3</v>
      </c>
      <c r="E2" s="14">
        <v>4</v>
      </c>
      <c r="F2" s="14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4">
        <v>12</v>
      </c>
      <c r="N2" s="14">
        <v>13</v>
      </c>
      <c r="O2" s="14">
        <v>14</v>
      </c>
      <c r="P2" s="14">
        <v>15</v>
      </c>
      <c r="Q2" s="14">
        <v>16</v>
      </c>
      <c r="R2" s="14">
        <v>17</v>
      </c>
      <c r="S2" s="14">
        <v>18</v>
      </c>
      <c r="T2" s="14">
        <v>19</v>
      </c>
      <c r="U2" s="14">
        <v>20</v>
      </c>
      <c r="V2" s="14">
        <v>21</v>
      </c>
      <c r="W2" s="14">
        <v>22</v>
      </c>
      <c r="X2" s="14">
        <v>23</v>
      </c>
      <c r="Y2" s="14">
        <v>24</v>
      </c>
      <c r="Z2" s="14">
        <v>25</v>
      </c>
      <c r="AA2" s="14">
        <v>26</v>
      </c>
      <c r="AB2" s="14">
        <v>27</v>
      </c>
      <c r="AC2" s="14">
        <v>28</v>
      </c>
      <c r="AD2" s="14">
        <v>29</v>
      </c>
    </row>
    <row r="3" spans="1:3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1" ht="20.100000000000001" customHeight="1">
      <c r="A4" s="15">
        <v>1</v>
      </c>
      <c r="B4" s="16">
        <v>5</v>
      </c>
      <c r="C4" s="16">
        <v>5</v>
      </c>
      <c r="D4" s="17">
        <v>4</v>
      </c>
      <c r="E4" s="17">
        <v>5</v>
      </c>
      <c r="F4" s="17">
        <v>5</v>
      </c>
      <c r="G4" s="17">
        <v>5</v>
      </c>
      <c r="H4" s="17">
        <v>5</v>
      </c>
      <c r="I4" s="17">
        <v>5</v>
      </c>
      <c r="J4" s="17">
        <v>5</v>
      </c>
      <c r="K4" s="17">
        <v>5</v>
      </c>
      <c r="L4" s="17">
        <v>4</v>
      </c>
      <c r="M4" s="17">
        <v>5</v>
      </c>
      <c r="N4" s="17">
        <v>5</v>
      </c>
      <c r="O4" s="17">
        <v>5</v>
      </c>
      <c r="P4" s="17">
        <v>5</v>
      </c>
      <c r="Q4" s="17">
        <v>4</v>
      </c>
      <c r="R4" s="17">
        <v>5</v>
      </c>
      <c r="S4" s="17">
        <v>5</v>
      </c>
      <c r="T4" s="17">
        <v>5</v>
      </c>
      <c r="U4" s="17">
        <v>4</v>
      </c>
      <c r="V4" s="17">
        <v>5</v>
      </c>
      <c r="W4" s="17">
        <v>5</v>
      </c>
      <c r="X4" s="17">
        <v>5</v>
      </c>
      <c r="Y4" s="17">
        <v>5</v>
      </c>
      <c r="Z4" s="17">
        <v>5</v>
      </c>
      <c r="AA4" s="17">
        <v>5</v>
      </c>
      <c r="AB4" s="17">
        <v>4</v>
      </c>
      <c r="AC4" s="17">
        <v>1</v>
      </c>
      <c r="AD4" s="17">
        <v>4</v>
      </c>
    </row>
    <row r="5" spans="1:31" ht="20.100000000000001" customHeight="1">
      <c r="A5" s="18">
        <v>2</v>
      </c>
      <c r="B5" s="16">
        <v>5</v>
      </c>
      <c r="C5" s="16">
        <v>5</v>
      </c>
      <c r="D5" s="17">
        <v>1</v>
      </c>
      <c r="E5" s="17">
        <v>5</v>
      </c>
      <c r="F5" s="17">
        <v>5</v>
      </c>
      <c r="G5" s="17">
        <v>4</v>
      </c>
      <c r="H5" s="17">
        <v>5</v>
      </c>
      <c r="I5" s="17">
        <v>5</v>
      </c>
      <c r="J5" s="17">
        <v>5</v>
      </c>
      <c r="K5" s="17">
        <v>5</v>
      </c>
      <c r="L5" s="17">
        <v>4</v>
      </c>
      <c r="M5" s="17">
        <v>5</v>
      </c>
      <c r="N5" s="17">
        <v>5</v>
      </c>
      <c r="O5" s="17">
        <v>5</v>
      </c>
      <c r="P5" s="17">
        <v>5</v>
      </c>
      <c r="Q5" s="17">
        <v>4</v>
      </c>
      <c r="R5" s="17">
        <v>5</v>
      </c>
      <c r="S5" s="17">
        <v>4</v>
      </c>
      <c r="T5" s="17">
        <v>5</v>
      </c>
      <c r="U5" s="17">
        <v>4</v>
      </c>
      <c r="V5" s="17">
        <v>5</v>
      </c>
      <c r="W5" s="17">
        <v>1</v>
      </c>
      <c r="X5" s="17">
        <v>5</v>
      </c>
      <c r="Y5" s="17">
        <v>5</v>
      </c>
      <c r="Z5" s="17">
        <v>5</v>
      </c>
      <c r="AA5" s="17">
        <v>4</v>
      </c>
      <c r="AB5" s="17">
        <v>5</v>
      </c>
      <c r="AC5" s="17">
        <v>5</v>
      </c>
      <c r="AD5" s="17">
        <v>4</v>
      </c>
    </row>
    <row r="6" spans="1:31" ht="20.100000000000001" customHeight="1" thickBot="1">
      <c r="A6" s="19">
        <v>3</v>
      </c>
      <c r="B6" s="16">
        <v>5</v>
      </c>
      <c r="C6" s="16">
        <v>4</v>
      </c>
      <c r="D6" s="17">
        <v>3</v>
      </c>
      <c r="E6" s="17">
        <v>4</v>
      </c>
      <c r="F6" s="17">
        <v>5</v>
      </c>
      <c r="G6" s="17">
        <v>3</v>
      </c>
      <c r="H6" s="17">
        <v>3</v>
      </c>
      <c r="I6" s="17">
        <v>5</v>
      </c>
      <c r="J6" s="17">
        <v>3</v>
      </c>
      <c r="K6" s="17">
        <v>4</v>
      </c>
      <c r="L6" s="17">
        <v>1</v>
      </c>
      <c r="M6" s="17">
        <v>5</v>
      </c>
      <c r="N6" s="17">
        <v>5</v>
      </c>
      <c r="O6" s="17">
        <v>5</v>
      </c>
      <c r="P6" s="17">
        <v>3</v>
      </c>
      <c r="Q6" s="17">
        <v>3</v>
      </c>
      <c r="R6" s="17">
        <v>5</v>
      </c>
      <c r="S6" s="17">
        <v>4</v>
      </c>
      <c r="T6" s="17">
        <v>4</v>
      </c>
      <c r="U6" s="17">
        <v>5</v>
      </c>
      <c r="V6" s="17">
        <v>5</v>
      </c>
      <c r="W6" s="17">
        <v>5</v>
      </c>
      <c r="X6" s="17">
        <v>5</v>
      </c>
      <c r="Y6" s="17">
        <v>5</v>
      </c>
      <c r="Z6" s="17">
        <v>4</v>
      </c>
      <c r="AA6" s="17">
        <v>3</v>
      </c>
      <c r="AB6" s="17">
        <v>5</v>
      </c>
      <c r="AC6" s="17">
        <v>1</v>
      </c>
      <c r="AD6" s="17">
        <v>1</v>
      </c>
    </row>
    <row r="7" spans="1:31" ht="20.100000000000001" customHeight="1" thickBot="1">
      <c r="A7" s="20">
        <v>4</v>
      </c>
      <c r="B7" s="16">
        <v>5</v>
      </c>
      <c r="C7" s="16">
        <v>5</v>
      </c>
      <c r="D7" s="17">
        <v>5</v>
      </c>
      <c r="E7" s="17">
        <v>5</v>
      </c>
      <c r="F7" s="17">
        <v>5</v>
      </c>
      <c r="G7" s="17">
        <v>5</v>
      </c>
      <c r="H7" s="17">
        <v>5</v>
      </c>
      <c r="I7" s="17">
        <v>5</v>
      </c>
      <c r="J7" s="17">
        <v>4</v>
      </c>
      <c r="K7" s="17">
        <v>5</v>
      </c>
      <c r="L7" s="17">
        <v>5</v>
      </c>
      <c r="M7" s="17">
        <v>5</v>
      </c>
      <c r="N7" s="17">
        <v>5</v>
      </c>
      <c r="O7" s="17">
        <v>5</v>
      </c>
      <c r="P7" s="17">
        <v>4</v>
      </c>
      <c r="Q7" s="17">
        <v>5</v>
      </c>
      <c r="R7" s="17">
        <v>5</v>
      </c>
      <c r="S7" s="17">
        <v>5</v>
      </c>
      <c r="T7" s="17">
        <v>5</v>
      </c>
      <c r="U7" s="17">
        <v>1</v>
      </c>
      <c r="V7" s="17">
        <v>5</v>
      </c>
      <c r="W7" s="17">
        <v>5</v>
      </c>
      <c r="X7" s="17">
        <v>5</v>
      </c>
      <c r="Y7" s="17">
        <v>5</v>
      </c>
      <c r="Z7" s="17">
        <v>5</v>
      </c>
      <c r="AA7" s="17">
        <v>4</v>
      </c>
      <c r="AB7" s="17">
        <v>5</v>
      </c>
      <c r="AC7" s="17">
        <v>3</v>
      </c>
      <c r="AD7" s="17">
        <v>5</v>
      </c>
      <c r="AE7" s="17">
        <v>4</v>
      </c>
    </row>
    <row r="8" spans="1:31" ht="20.100000000000001" customHeight="1" thickBot="1">
      <c r="A8" s="20">
        <v>5</v>
      </c>
      <c r="B8" s="16">
        <v>5</v>
      </c>
      <c r="C8" s="16">
        <v>5</v>
      </c>
      <c r="D8" s="17">
        <v>4</v>
      </c>
      <c r="E8" s="17">
        <v>5</v>
      </c>
      <c r="F8" s="17">
        <v>4</v>
      </c>
      <c r="G8" s="17">
        <v>4</v>
      </c>
      <c r="H8" s="17">
        <v>4</v>
      </c>
      <c r="I8" s="17">
        <v>5</v>
      </c>
      <c r="J8" s="17">
        <v>4</v>
      </c>
      <c r="K8" s="17">
        <v>5</v>
      </c>
      <c r="L8" s="17">
        <v>4</v>
      </c>
      <c r="M8" s="17">
        <v>5</v>
      </c>
      <c r="N8" s="17">
        <v>5</v>
      </c>
      <c r="O8" s="17">
        <v>4</v>
      </c>
      <c r="P8" s="17">
        <v>4</v>
      </c>
      <c r="Q8" s="17">
        <v>4</v>
      </c>
      <c r="R8" s="17">
        <v>5</v>
      </c>
      <c r="S8" s="17">
        <v>5</v>
      </c>
      <c r="T8" s="17">
        <v>4</v>
      </c>
      <c r="U8" s="17">
        <v>3</v>
      </c>
      <c r="V8" s="17">
        <v>5</v>
      </c>
      <c r="W8" s="17">
        <v>5</v>
      </c>
      <c r="X8" s="17">
        <v>4</v>
      </c>
      <c r="Y8" s="17">
        <v>5</v>
      </c>
      <c r="Z8" s="17">
        <v>4</v>
      </c>
      <c r="AA8" s="17">
        <v>4</v>
      </c>
      <c r="AB8" s="17">
        <v>5</v>
      </c>
      <c r="AC8" s="17">
        <v>4</v>
      </c>
      <c r="AD8" s="17">
        <v>4</v>
      </c>
    </row>
    <row r="9" spans="1:31" ht="20.100000000000001" customHeight="1">
      <c r="A9" s="21">
        <v>6</v>
      </c>
      <c r="B9" s="22">
        <v>5</v>
      </c>
      <c r="C9" s="22">
        <v>4</v>
      </c>
      <c r="D9" s="23">
        <v>4</v>
      </c>
      <c r="E9" s="23">
        <v>5</v>
      </c>
      <c r="F9" s="23">
        <v>4</v>
      </c>
      <c r="G9" s="23">
        <v>4</v>
      </c>
      <c r="H9" s="23">
        <v>4</v>
      </c>
      <c r="I9" s="23">
        <v>5</v>
      </c>
      <c r="J9" s="23">
        <v>4</v>
      </c>
      <c r="K9" s="23">
        <v>4</v>
      </c>
      <c r="L9" s="23">
        <v>4</v>
      </c>
      <c r="M9" s="23">
        <v>5</v>
      </c>
      <c r="N9" s="23">
        <v>5</v>
      </c>
      <c r="O9" s="23">
        <v>4</v>
      </c>
      <c r="P9" s="23">
        <v>4</v>
      </c>
      <c r="Q9" s="23">
        <v>4</v>
      </c>
      <c r="R9" s="23">
        <v>4</v>
      </c>
      <c r="S9" s="23">
        <v>5</v>
      </c>
      <c r="T9" s="23">
        <v>4</v>
      </c>
      <c r="U9" s="23">
        <v>3</v>
      </c>
      <c r="V9" s="23">
        <v>5</v>
      </c>
      <c r="W9" s="23">
        <v>5</v>
      </c>
      <c r="X9" s="23">
        <v>5</v>
      </c>
      <c r="Y9" s="23">
        <v>5</v>
      </c>
      <c r="Z9" s="23">
        <v>4</v>
      </c>
      <c r="AA9" s="23">
        <v>4</v>
      </c>
      <c r="AB9" s="23">
        <v>4</v>
      </c>
      <c r="AC9" s="23">
        <v>4</v>
      </c>
      <c r="AD9" s="23">
        <v>4</v>
      </c>
    </row>
    <row r="10" spans="1:31" ht="20.100000000000001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1" ht="20.100000000000001" customHeight="1" thickBot="1">
      <c r="A11" s="20">
        <v>7</v>
      </c>
      <c r="B11" s="24">
        <v>4</v>
      </c>
      <c r="C11" s="24">
        <v>5</v>
      </c>
      <c r="D11" s="25">
        <v>5</v>
      </c>
      <c r="E11" s="25">
        <v>5</v>
      </c>
      <c r="F11" s="25">
        <v>5</v>
      </c>
      <c r="G11" s="25">
        <v>4</v>
      </c>
      <c r="H11" s="25">
        <v>3</v>
      </c>
      <c r="I11" s="25">
        <v>5</v>
      </c>
      <c r="J11" s="25">
        <v>4</v>
      </c>
      <c r="K11" s="25">
        <v>5</v>
      </c>
      <c r="L11" s="25">
        <v>4</v>
      </c>
      <c r="M11" s="25">
        <v>5</v>
      </c>
      <c r="N11" s="25">
        <v>4</v>
      </c>
      <c r="O11" s="25">
        <v>4</v>
      </c>
      <c r="P11" s="25">
        <v>5</v>
      </c>
      <c r="Q11" s="25">
        <v>5</v>
      </c>
      <c r="R11" s="25">
        <v>4</v>
      </c>
      <c r="S11" s="25">
        <v>4</v>
      </c>
      <c r="T11" s="25">
        <v>5</v>
      </c>
      <c r="U11" s="25">
        <v>5</v>
      </c>
      <c r="V11" s="25">
        <v>4</v>
      </c>
      <c r="W11" s="25">
        <v>5</v>
      </c>
      <c r="X11" s="25">
        <v>5</v>
      </c>
      <c r="Y11" s="25">
        <v>5</v>
      </c>
      <c r="Z11" s="25">
        <v>4</v>
      </c>
      <c r="AA11" s="25">
        <v>4</v>
      </c>
      <c r="AB11" s="25">
        <v>5</v>
      </c>
      <c r="AC11" s="25">
        <v>3</v>
      </c>
      <c r="AD11" s="25">
        <v>4</v>
      </c>
    </row>
    <row r="12" spans="1:31" ht="20.100000000000001" customHeight="1" thickBot="1">
      <c r="A12" s="20">
        <v>8</v>
      </c>
      <c r="B12" s="16">
        <v>5</v>
      </c>
      <c r="C12" s="16">
        <v>5</v>
      </c>
      <c r="D12" s="17">
        <v>4</v>
      </c>
      <c r="E12" s="17">
        <v>4</v>
      </c>
      <c r="F12" s="17">
        <v>4</v>
      </c>
      <c r="G12" s="17">
        <v>5</v>
      </c>
      <c r="H12" s="17">
        <v>4</v>
      </c>
      <c r="I12" s="17">
        <v>5</v>
      </c>
      <c r="J12" s="17">
        <v>4</v>
      </c>
      <c r="K12" s="17">
        <v>5</v>
      </c>
      <c r="L12" s="17">
        <v>4</v>
      </c>
      <c r="M12" s="17">
        <v>5</v>
      </c>
      <c r="N12" s="17">
        <v>5</v>
      </c>
      <c r="O12" s="17">
        <v>4</v>
      </c>
      <c r="P12" s="17">
        <v>5</v>
      </c>
      <c r="Q12" s="17">
        <v>4</v>
      </c>
      <c r="R12" s="17">
        <v>4</v>
      </c>
      <c r="S12" s="17">
        <v>5</v>
      </c>
      <c r="T12" s="17">
        <v>1</v>
      </c>
      <c r="U12" s="17">
        <v>4</v>
      </c>
      <c r="V12" s="17">
        <v>5</v>
      </c>
      <c r="W12" s="17">
        <v>5</v>
      </c>
      <c r="X12" s="17">
        <v>1</v>
      </c>
      <c r="Y12" s="17">
        <v>5</v>
      </c>
      <c r="Z12" s="17">
        <v>5</v>
      </c>
      <c r="AA12" s="17">
        <v>4</v>
      </c>
      <c r="AB12" s="17">
        <v>4</v>
      </c>
      <c r="AC12" s="17">
        <v>4</v>
      </c>
      <c r="AD12" s="17">
        <v>1</v>
      </c>
    </row>
    <row r="13" spans="1:31" ht="20.100000000000001" customHeight="1" thickBot="1">
      <c r="A13" s="20">
        <v>9</v>
      </c>
      <c r="B13" s="16">
        <v>5</v>
      </c>
      <c r="C13" s="16">
        <v>5</v>
      </c>
      <c r="D13" s="17">
        <v>4</v>
      </c>
      <c r="E13" s="17">
        <v>4</v>
      </c>
      <c r="F13" s="17">
        <v>5</v>
      </c>
      <c r="G13" s="17">
        <v>4</v>
      </c>
      <c r="H13" s="17">
        <v>4</v>
      </c>
      <c r="I13" s="17">
        <v>5</v>
      </c>
      <c r="J13" s="17">
        <v>5</v>
      </c>
      <c r="K13" s="17">
        <v>4</v>
      </c>
      <c r="L13" s="17">
        <v>4</v>
      </c>
      <c r="M13" s="17">
        <v>5</v>
      </c>
      <c r="N13" s="17">
        <v>5</v>
      </c>
      <c r="O13" s="17">
        <v>5</v>
      </c>
      <c r="P13" s="17">
        <v>5</v>
      </c>
      <c r="Q13" s="17">
        <v>4</v>
      </c>
      <c r="R13" s="17">
        <v>5</v>
      </c>
      <c r="S13" s="17">
        <v>5</v>
      </c>
      <c r="T13" s="17">
        <v>5</v>
      </c>
      <c r="U13" s="17">
        <v>4</v>
      </c>
      <c r="V13" s="17">
        <v>5</v>
      </c>
      <c r="W13" s="17">
        <v>5</v>
      </c>
      <c r="X13" s="17">
        <v>5</v>
      </c>
      <c r="Y13" s="17">
        <v>5</v>
      </c>
      <c r="Z13" s="17">
        <v>5</v>
      </c>
      <c r="AA13" s="17">
        <v>4</v>
      </c>
      <c r="AB13" s="17">
        <v>5</v>
      </c>
      <c r="AC13" s="17">
        <v>3</v>
      </c>
      <c r="AD13" s="17">
        <v>4</v>
      </c>
    </row>
    <row r="14" spans="1:31" ht="20.100000000000001" customHeight="1" thickBot="1">
      <c r="A14" s="20">
        <v>10</v>
      </c>
      <c r="B14" s="16">
        <v>4</v>
      </c>
      <c r="C14" s="16">
        <v>5</v>
      </c>
      <c r="D14" s="17">
        <v>3</v>
      </c>
      <c r="E14" s="17">
        <v>5</v>
      </c>
      <c r="F14" s="17">
        <v>4</v>
      </c>
      <c r="G14" s="17">
        <v>4</v>
      </c>
      <c r="H14" s="17">
        <v>4</v>
      </c>
      <c r="I14" s="17">
        <v>5</v>
      </c>
      <c r="J14" s="17">
        <v>4</v>
      </c>
      <c r="K14" s="17">
        <v>4</v>
      </c>
      <c r="L14" s="17">
        <v>1</v>
      </c>
      <c r="M14" s="17">
        <v>5</v>
      </c>
      <c r="N14" s="17">
        <v>4</v>
      </c>
      <c r="O14" s="17">
        <v>5</v>
      </c>
      <c r="P14" s="17">
        <v>4</v>
      </c>
      <c r="Q14" s="17">
        <v>4</v>
      </c>
      <c r="R14" s="17">
        <v>5</v>
      </c>
      <c r="S14" s="17">
        <v>4</v>
      </c>
      <c r="T14" s="17">
        <v>1</v>
      </c>
      <c r="U14" s="17">
        <v>3</v>
      </c>
      <c r="V14" s="17">
        <v>4</v>
      </c>
      <c r="W14" s="17">
        <v>1</v>
      </c>
      <c r="X14" s="17">
        <v>1</v>
      </c>
      <c r="Y14" s="17">
        <v>5</v>
      </c>
      <c r="Z14" s="17">
        <v>4</v>
      </c>
      <c r="AA14" s="17">
        <v>4</v>
      </c>
      <c r="AB14" s="17">
        <v>4</v>
      </c>
      <c r="AC14" s="17">
        <v>3</v>
      </c>
      <c r="AD14" s="17">
        <v>3</v>
      </c>
    </row>
    <row r="15" spans="1:31" ht="20.100000000000001" customHeight="1" thickBot="1">
      <c r="A15" s="20">
        <v>11</v>
      </c>
      <c r="B15" s="16">
        <v>5</v>
      </c>
      <c r="C15" s="16">
        <v>5</v>
      </c>
      <c r="D15" s="17">
        <v>5</v>
      </c>
      <c r="E15" s="17">
        <v>5</v>
      </c>
      <c r="F15" s="17">
        <v>5</v>
      </c>
      <c r="G15" s="17">
        <v>5</v>
      </c>
      <c r="H15" s="17">
        <v>5</v>
      </c>
      <c r="I15" s="17">
        <v>5</v>
      </c>
      <c r="J15" s="17">
        <v>5</v>
      </c>
      <c r="K15" s="17">
        <v>4</v>
      </c>
      <c r="L15" s="17">
        <v>5</v>
      </c>
      <c r="M15" s="17">
        <v>5</v>
      </c>
      <c r="N15" s="17">
        <v>5</v>
      </c>
      <c r="O15" s="17">
        <v>4</v>
      </c>
      <c r="P15" s="17">
        <v>5</v>
      </c>
      <c r="Q15" s="17">
        <v>5</v>
      </c>
      <c r="R15" s="17">
        <v>5</v>
      </c>
      <c r="S15" s="17">
        <v>5</v>
      </c>
      <c r="T15" s="17">
        <v>5</v>
      </c>
      <c r="U15" s="17">
        <v>5</v>
      </c>
      <c r="V15" s="17">
        <v>5</v>
      </c>
      <c r="W15" s="17">
        <v>5</v>
      </c>
      <c r="X15" s="17">
        <v>5</v>
      </c>
      <c r="Y15" s="17">
        <v>5</v>
      </c>
      <c r="Z15" s="17">
        <v>5</v>
      </c>
      <c r="AA15" s="17">
        <v>4</v>
      </c>
      <c r="AB15" s="17">
        <v>5</v>
      </c>
      <c r="AC15" s="17">
        <v>3</v>
      </c>
      <c r="AD15" s="17">
        <v>4</v>
      </c>
    </row>
    <row r="16" spans="1:31" ht="20.100000000000001" customHeight="1" thickBot="1">
      <c r="A16" s="20">
        <v>12</v>
      </c>
      <c r="B16" s="16">
        <v>5</v>
      </c>
      <c r="C16" s="16">
        <v>5</v>
      </c>
      <c r="D16" s="17">
        <v>3</v>
      </c>
      <c r="E16" s="17">
        <v>4</v>
      </c>
      <c r="F16" s="17">
        <v>4</v>
      </c>
      <c r="G16" s="17">
        <v>4</v>
      </c>
      <c r="H16" s="17">
        <v>4</v>
      </c>
      <c r="I16" s="17">
        <v>5</v>
      </c>
      <c r="J16" s="17">
        <v>5</v>
      </c>
      <c r="K16" s="17">
        <v>1</v>
      </c>
      <c r="L16" s="17">
        <v>1</v>
      </c>
      <c r="M16" s="17">
        <v>5</v>
      </c>
      <c r="N16" s="17">
        <v>5</v>
      </c>
      <c r="O16" s="17">
        <v>5</v>
      </c>
      <c r="P16" s="17">
        <v>5</v>
      </c>
      <c r="Q16" s="17">
        <v>4</v>
      </c>
      <c r="R16" s="17">
        <v>5</v>
      </c>
      <c r="S16" s="17">
        <v>1</v>
      </c>
      <c r="T16" s="17">
        <v>1</v>
      </c>
      <c r="U16" s="17">
        <v>4</v>
      </c>
      <c r="V16" s="17">
        <v>4</v>
      </c>
      <c r="W16" s="17">
        <v>1</v>
      </c>
      <c r="X16" s="17">
        <v>1</v>
      </c>
      <c r="Y16" s="17">
        <v>5</v>
      </c>
      <c r="Z16" s="17">
        <v>4</v>
      </c>
      <c r="AA16" s="17">
        <v>4</v>
      </c>
      <c r="AB16" s="17">
        <v>5</v>
      </c>
      <c r="AC16" s="17">
        <v>3</v>
      </c>
      <c r="AD16" s="17">
        <v>4</v>
      </c>
    </row>
    <row r="17" spans="1:30" ht="20.100000000000001" customHeight="1" thickBot="1">
      <c r="A17" s="20">
        <v>13</v>
      </c>
      <c r="B17" s="16">
        <v>5</v>
      </c>
      <c r="C17" s="16">
        <v>4</v>
      </c>
      <c r="D17" s="17">
        <v>4</v>
      </c>
      <c r="E17" s="17">
        <v>5</v>
      </c>
      <c r="F17" s="17">
        <v>4</v>
      </c>
      <c r="G17" s="17">
        <v>5</v>
      </c>
      <c r="H17" s="17">
        <v>4</v>
      </c>
      <c r="I17" s="17">
        <v>4</v>
      </c>
      <c r="J17" s="17">
        <v>5</v>
      </c>
      <c r="K17" s="17">
        <v>4</v>
      </c>
      <c r="L17" s="17">
        <v>4</v>
      </c>
      <c r="M17" s="17">
        <v>5</v>
      </c>
      <c r="N17" s="17">
        <v>5</v>
      </c>
      <c r="O17" s="17">
        <v>5</v>
      </c>
      <c r="P17" s="17">
        <v>5</v>
      </c>
      <c r="Q17" s="17">
        <v>4</v>
      </c>
      <c r="R17" s="17">
        <v>5</v>
      </c>
      <c r="S17" s="17">
        <v>1</v>
      </c>
      <c r="T17" s="17">
        <v>5</v>
      </c>
      <c r="U17" s="17">
        <v>4</v>
      </c>
      <c r="V17" s="17">
        <v>5</v>
      </c>
      <c r="W17" s="17">
        <v>1</v>
      </c>
      <c r="X17" s="17">
        <v>1</v>
      </c>
      <c r="Y17" s="17">
        <v>5</v>
      </c>
      <c r="Z17" s="17">
        <v>4</v>
      </c>
      <c r="AA17" s="17">
        <v>4</v>
      </c>
      <c r="AB17" s="17">
        <v>5</v>
      </c>
      <c r="AC17" s="17">
        <v>1</v>
      </c>
      <c r="AD17" s="17">
        <v>4</v>
      </c>
    </row>
    <row r="18" spans="1:30" ht="20.100000000000001" customHeight="1" thickBot="1">
      <c r="A18" s="20">
        <v>14</v>
      </c>
      <c r="B18" s="16">
        <v>5</v>
      </c>
      <c r="C18" s="16">
        <v>5</v>
      </c>
      <c r="D18" s="17">
        <v>4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7">
        <v>5</v>
      </c>
      <c r="N18" s="17">
        <v>5</v>
      </c>
      <c r="O18" s="17">
        <v>5</v>
      </c>
      <c r="P18" s="17">
        <v>5</v>
      </c>
      <c r="Q18" s="17">
        <v>4</v>
      </c>
      <c r="R18" s="17">
        <v>5</v>
      </c>
      <c r="S18" s="17">
        <v>4</v>
      </c>
      <c r="T18" s="17">
        <v>5</v>
      </c>
      <c r="U18" s="17">
        <v>4</v>
      </c>
      <c r="V18" s="17">
        <v>5</v>
      </c>
      <c r="W18" s="17">
        <v>5</v>
      </c>
      <c r="X18" s="17">
        <v>5</v>
      </c>
      <c r="Y18" s="17">
        <v>5</v>
      </c>
      <c r="Z18" s="17">
        <v>4</v>
      </c>
      <c r="AA18" s="17">
        <v>5</v>
      </c>
      <c r="AB18" s="17">
        <v>5</v>
      </c>
      <c r="AC18" s="17">
        <v>3</v>
      </c>
      <c r="AD18" s="17">
        <v>4</v>
      </c>
    </row>
    <row r="19" spans="1:30" ht="20.100000000000001" customHeight="1" thickBot="1">
      <c r="A19" s="20">
        <v>15</v>
      </c>
      <c r="B19" s="16">
        <v>5</v>
      </c>
      <c r="C19" s="16">
        <v>4</v>
      </c>
      <c r="D19" s="17">
        <v>5</v>
      </c>
      <c r="E19" s="17">
        <v>5</v>
      </c>
      <c r="F19" s="17">
        <v>4</v>
      </c>
      <c r="G19" s="17">
        <v>5</v>
      </c>
      <c r="H19" s="17">
        <v>5</v>
      </c>
      <c r="I19" s="17">
        <v>5</v>
      </c>
      <c r="J19" s="17">
        <v>5</v>
      </c>
      <c r="K19" s="17">
        <v>5</v>
      </c>
      <c r="L19" s="17">
        <v>5</v>
      </c>
      <c r="M19" s="17">
        <v>5</v>
      </c>
      <c r="N19" s="17">
        <v>5</v>
      </c>
      <c r="O19" s="17">
        <v>5</v>
      </c>
      <c r="P19" s="17">
        <v>5</v>
      </c>
      <c r="Q19" s="17">
        <v>4</v>
      </c>
      <c r="R19" s="17">
        <v>5</v>
      </c>
      <c r="S19" s="17">
        <v>4</v>
      </c>
      <c r="T19" s="17">
        <v>4</v>
      </c>
      <c r="U19" s="17">
        <v>4</v>
      </c>
      <c r="V19" s="17">
        <v>5</v>
      </c>
      <c r="W19" s="17">
        <v>4</v>
      </c>
      <c r="X19" s="17">
        <v>4</v>
      </c>
      <c r="Y19" s="17">
        <v>5</v>
      </c>
      <c r="Z19" s="17">
        <v>4</v>
      </c>
      <c r="AA19" s="17">
        <v>4</v>
      </c>
      <c r="AB19" s="17">
        <v>5</v>
      </c>
      <c r="AC19" s="17">
        <v>4</v>
      </c>
      <c r="AD19" s="17">
        <v>4</v>
      </c>
    </row>
    <row r="20" spans="1:30" ht="20.100000000000001" customHeight="1" thickBot="1">
      <c r="A20" s="20">
        <v>16</v>
      </c>
      <c r="B20" s="16">
        <v>5</v>
      </c>
      <c r="C20" s="16">
        <v>4</v>
      </c>
      <c r="D20" s="17">
        <v>4</v>
      </c>
      <c r="E20" s="17">
        <v>5</v>
      </c>
      <c r="F20" s="17">
        <v>4</v>
      </c>
      <c r="G20" s="17">
        <v>4</v>
      </c>
      <c r="H20" s="17">
        <v>4</v>
      </c>
      <c r="I20" s="17">
        <v>5</v>
      </c>
      <c r="J20" s="17">
        <v>4</v>
      </c>
      <c r="K20" s="17">
        <v>4</v>
      </c>
      <c r="L20" s="17">
        <v>1</v>
      </c>
      <c r="M20" s="17">
        <v>5</v>
      </c>
      <c r="N20" s="17">
        <v>5</v>
      </c>
      <c r="O20" s="17">
        <v>4</v>
      </c>
      <c r="P20" s="17">
        <v>5</v>
      </c>
      <c r="Q20" s="17">
        <v>4</v>
      </c>
      <c r="R20" s="17">
        <v>4</v>
      </c>
      <c r="S20" s="17">
        <v>4</v>
      </c>
      <c r="T20" s="17">
        <v>1</v>
      </c>
      <c r="U20" s="17">
        <v>4</v>
      </c>
      <c r="V20" s="17">
        <v>4</v>
      </c>
      <c r="W20" s="17">
        <v>5</v>
      </c>
      <c r="X20" s="17">
        <v>4</v>
      </c>
      <c r="Y20" s="17">
        <v>5</v>
      </c>
      <c r="Z20" s="17">
        <v>4</v>
      </c>
      <c r="AA20" s="17">
        <v>4</v>
      </c>
      <c r="AB20" s="17">
        <v>5</v>
      </c>
      <c r="AC20" s="17">
        <v>3</v>
      </c>
      <c r="AD20" s="17">
        <v>1</v>
      </c>
    </row>
    <row r="21" spans="1:30" ht="20.100000000000001" customHeight="1" thickBot="1">
      <c r="A21" s="20">
        <v>17</v>
      </c>
      <c r="B21" s="16">
        <v>4</v>
      </c>
      <c r="C21" s="16">
        <v>1</v>
      </c>
      <c r="D21" s="17">
        <v>3</v>
      </c>
      <c r="E21" s="17">
        <v>5</v>
      </c>
      <c r="F21" s="17">
        <v>4</v>
      </c>
      <c r="G21" s="17">
        <v>4</v>
      </c>
      <c r="H21" s="17">
        <v>5</v>
      </c>
      <c r="I21" s="17">
        <v>3</v>
      </c>
      <c r="J21" s="17">
        <v>3</v>
      </c>
      <c r="K21" s="17">
        <v>4</v>
      </c>
      <c r="L21" s="17">
        <v>1</v>
      </c>
      <c r="M21" s="17">
        <v>5</v>
      </c>
      <c r="N21" s="17">
        <v>4</v>
      </c>
      <c r="O21" s="17">
        <v>4</v>
      </c>
      <c r="P21" s="17">
        <v>4</v>
      </c>
      <c r="Q21" s="17">
        <v>3</v>
      </c>
      <c r="R21" s="17">
        <v>4</v>
      </c>
      <c r="S21" s="17">
        <v>4</v>
      </c>
      <c r="T21" s="17">
        <v>1</v>
      </c>
      <c r="U21" s="17">
        <v>4</v>
      </c>
      <c r="V21" s="17">
        <v>5</v>
      </c>
      <c r="W21" s="17">
        <v>5</v>
      </c>
      <c r="X21" s="17">
        <v>4</v>
      </c>
      <c r="Y21" s="17">
        <v>5</v>
      </c>
      <c r="Z21" s="17">
        <v>4</v>
      </c>
      <c r="AA21" s="17">
        <v>4</v>
      </c>
      <c r="AB21" s="17">
        <v>5</v>
      </c>
      <c r="AC21" s="17">
        <v>1</v>
      </c>
      <c r="AD21" s="17">
        <v>3</v>
      </c>
    </row>
    <row r="22" spans="1:30" ht="20.100000000000001" customHeight="1" thickBot="1">
      <c r="A22" s="20">
        <v>18</v>
      </c>
      <c r="B22" s="16">
        <v>5</v>
      </c>
      <c r="C22" s="16">
        <v>4</v>
      </c>
      <c r="D22" s="17">
        <v>4</v>
      </c>
      <c r="E22" s="17">
        <v>5</v>
      </c>
      <c r="F22" s="17">
        <v>5</v>
      </c>
      <c r="G22" s="17">
        <v>4</v>
      </c>
      <c r="H22" s="17">
        <v>5</v>
      </c>
      <c r="I22" s="17">
        <v>4</v>
      </c>
      <c r="J22" s="17">
        <v>5</v>
      </c>
      <c r="K22" s="17">
        <v>5</v>
      </c>
      <c r="L22" s="17">
        <v>5</v>
      </c>
      <c r="M22" s="17">
        <v>5</v>
      </c>
      <c r="N22" s="17">
        <v>5</v>
      </c>
      <c r="O22" s="17">
        <v>5</v>
      </c>
      <c r="P22" s="17">
        <v>5</v>
      </c>
      <c r="Q22" s="17">
        <v>5</v>
      </c>
      <c r="R22" s="17">
        <v>5</v>
      </c>
      <c r="S22" s="17">
        <v>5</v>
      </c>
      <c r="T22" s="17">
        <v>4</v>
      </c>
      <c r="U22" s="17">
        <v>4</v>
      </c>
      <c r="V22" s="17">
        <v>5</v>
      </c>
      <c r="W22" s="17">
        <v>5</v>
      </c>
      <c r="X22" s="17">
        <v>5</v>
      </c>
      <c r="Y22" s="17">
        <v>5</v>
      </c>
      <c r="Z22" s="17">
        <v>5</v>
      </c>
      <c r="AA22" s="17">
        <v>5</v>
      </c>
      <c r="AB22" s="17">
        <v>5</v>
      </c>
      <c r="AC22" s="17">
        <v>5</v>
      </c>
      <c r="AD22" s="17">
        <v>4</v>
      </c>
    </row>
    <row r="23" spans="1:30" ht="20.100000000000001" customHeight="1">
      <c r="A23" s="21">
        <v>19</v>
      </c>
      <c r="B23" s="17">
        <v>5</v>
      </c>
      <c r="C23" s="17">
        <v>4</v>
      </c>
      <c r="D23" s="17">
        <v>4</v>
      </c>
      <c r="E23" s="17">
        <v>4</v>
      </c>
      <c r="F23" s="17">
        <v>4</v>
      </c>
      <c r="G23" s="17">
        <v>4</v>
      </c>
      <c r="H23" s="17">
        <v>4</v>
      </c>
      <c r="I23" s="17">
        <v>5</v>
      </c>
      <c r="J23" s="17">
        <v>3</v>
      </c>
      <c r="K23" s="17">
        <v>4</v>
      </c>
      <c r="L23" s="17">
        <v>4</v>
      </c>
      <c r="M23" s="17">
        <v>5</v>
      </c>
      <c r="N23" s="17">
        <v>5</v>
      </c>
      <c r="O23" s="17">
        <v>4</v>
      </c>
      <c r="P23" s="17">
        <v>5</v>
      </c>
      <c r="Q23" s="17">
        <v>4</v>
      </c>
      <c r="R23" s="17">
        <v>4</v>
      </c>
      <c r="S23" s="17">
        <v>4</v>
      </c>
      <c r="T23" s="17">
        <v>4</v>
      </c>
      <c r="U23" s="17">
        <v>4</v>
      </c>
      <c r="V23" s="17">
        <v>5</v>
      </c>
      <c r="W23" s="17">
        <v>4</v>
      </c>
      <c r="X23" s="17">
        <v>4</v>
      </c>
      <c r="Y23" s="17">
        <v>5</v>
      </c>
      <c r="Z23" s="17">
        <v>4</v>
      </c>
      <c r="AA23" s="17">
        <v>5</v>
      </c>
      <c r="AB23" s="17">
        <v>5</v>
      </c>
      <c r="AC23" s="17">
        <v>4</v>
      </c>
      <c r="AD23" s="17">
        <v>4</v>
      </c>
    </row>
    <row r="24" spans="1:30" ht="20.100000000000001" customHeight="1">
      <c r="A24" s="59" t="s">
        <v>17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</row>
    <row r="25" spans="1:30" ht="20.100000000000001" customHeight="1" thickBot="1">
      <c r="A25" s="20">
        <v>20</v>
      </c>
      <c r="B25" s="17">
        <v>3</v>
      </c>
      <c r="C25" s="17">
        <v>5</v>
      </c>
      <c r="D25" s="17">
        <v>3</v>
      </c>
      <c r="E25" s="17">
        <v>5</v>
      </c>
      <c r="F25" s="17">
        <v>5</v>
      </c>
      <c r="G25" s="17">
        <v>5</v>
      </c>
      <c r="H25" s="17">
        <v>3</v>
      </c>
      <c r="I25" s="17">
        <v>5</v>
      </c>
      <c r="J25" s="17">
        <v>3</v>
      </c>
      <c r="K25" s="17">
        <v>5</v>
      </c>
      <c r="L25" s="17">
        <v>5</v>
      </c>
      <c r="M25" s="17">
        <v>5</v>
      </c>
      <c r="N25" s="17">
        <v>4</v>
      </c>
      <c r="O25" s="17">
        <v>4</v>
      </c>
      <c r="P25" s="17">
        <v>1</v>
      </c>
      <c r="Q25" s="17">
        <v>3</v>
      </c>
      <c r="R25" s="17">
        <v>5</v>
      </c>
      <c r="S25" s="17">
        <v>5</v>
      </c>
      <c r="T25" s="17">
        <v>5</v>
      </c>
      <c r="U25" s="17">
        <v>5</v>
      </c>
      <c r="V25" s="17">
        <v>3</v>
      </c>
      <c r="W25" s="17">
        <v>1</v>
      </c>
      <c r="X25" s="17">
        <v>5</v>
      </c>
      <c r="Y25" s="17">
        <v>5</v>
      </c>
      <c r="Z25" s="17">
        <v>3</v>
      </c>
      <c r="AA25" s="17">
        <v>5</v>
      </c>
      <c r="AB25" s="17">
        <v>5</v>
      </c>
      <c r="AC25" s="17">
        <v>5</v>
      </c>
      <c r="AD25" s="17">
        <v>5</v>
      </c>
    </row>
    <row r="26" spans="1:30" ht="20.100000000000001" customHeight="1" thickBot="1">
      <c r="A26" s="20">
        <v>21</v>
      </c>
      <c r="B26" s="17">
        <v>4</v>
      </c>
      <c r="C26" s="17">
        <v>4</v>
      </c>
      <c r="D26" s="17">
        <v>4</v>
      </c>
      <c r="E26" s="17">
        <v>4</v>
      </c>
      <c r="F26" s="17">
        <v>4</v>
      </c>
      <c r="G26" s="17">
        <v>4</v>
      </c>
      <c r="H26" s="17">
        <v>4</v>
      </c>
      <c r="I26" s="17">
        <v>5</v>
      </c>
      <c r="J26" s="17">
        <v>4</v>
      </c>
      <c r="K26" s="17">
        <v>4</v>
      </c>
      <c r="L26" s="17">
        <v>4</v>
      </c>
      <c r="M26" s="17">
        <v>5</v>
      </c>
      <c r="N26" s="17">
        <v>4</v>
      </c>
      <c r="O26" s="17">
        <v>4</v>
      </c>
      <c r="P26" s="17">
        <v>5</v>
      </c>
      <c r="Q26" s="17">
        <v>4</v>
      </c>
      <c r="R26" s="17">
        <v>4</v>
      </c>
      <c r="S26" s="17">
        <v>4</v>
      </c>
      <c r="T26" s="17">
        <v>4</v>
      </c>
      <c r="U26" s="17">
        <v>4</v>
      </c>
      <c r="V26" s="17">
        <v>5</v>
      </c>
      <c r="W26" s="17">
        <v>5</v>
      </c>
      <c r="X26" s="17">
        <v>4</v>
      </c>
      <c r="Y26" s="17">
        <v>5</v>
      </c>
      <c r="Z26" s="17">
        <v>1</v>
      </c>
      <c r="AA26" s="17">
        <v>5</v>
      </c>
      <c r="AB26" s="17">
        <v>5</v>
      </c>
      <c r="AC26" s="17">
        <v>4</v>
      </c>
      <c r="AD26" s="17">
        <v>4</v>
      </c>
    </row>
    <row r="27" spans="1:30" ht="20.100000000000001" customHeight="1" thickBot="1">
      <c r="A27" s="20">
        <v>22</v>
      </c>
      <c r="B27" s="17">
        <v>5</v>
      </c>
      <c r="C27" s="17">
        <v>4</v>
      </c>
      <c r="D27" s="17">
        <v>5</v>
      </c>
      <c r="E27" s="17">
        <v>5</v>
      </c>
      <c r="F27" s="17">
        <v>4</v>
      </c>
      <c r="G27" s="17">
        <v>5</v>
      </c>
      <c r="H27" s="17">
        <v>5</v>
      </c>
      <c r="I27" s="17">
        <v>5</v>
      </c>
      <c r="J27" s="17">
        <v>5</v>
      </c>
      <c r="K27" s="17">
        <v>4</v>
      </c>
      <c r="L27" s="17">
        <v>4</v>
      </c>
      <c r="M27" s="17">
        <v>5</v>
      </c>
      <c r="N27" s="17">
        <v>5</v>
      </c>
      <c r="O27" s="17">
        <v>5</v>
      </c>
      <c r="P27" s="17">
        <v>5</v>
      </c>
      <c r="Q27" s="17">
        <v>4</v>
      </c>
      <c r="R27" s="17">
        <v>5</v>
      </c>
      <c r="S27" s="17">
        <v>5</v>
      </c>
      <c r="T27" s="17">
        <v>5</v>
      </c>
      <c r="U27" s="17">
        <v>4</v>
      </c>
      <c r="V27" s="17">
        <v>5</v>
      </c>
      <c r="W27" s="17">
        <v>5</v>
      </c>
      <c r="X27" s="17">
        <v>4</v>
      </c>
      <c r="Y27" s="17">
        <v>5</v>
      </c>
      <c r="Z27" s="17">
        <v>4</v>
      </c>
      <c r="AA27" s="17">
        <v>5</v>
      </c>
      <c r="AB27" s="17">
        <v>5</v>
      </c>
      <c r="AC27" s="17">
        <v>4</v>
      </c>
      <c r="AD27" s="17">
        <v>4</v>
      </c>
    </row>
    <row r="28" spans="1:30" ht="20.100000000000001" customHeight="1" thickBot="1">
      <c r="A28" s="20">
        <v>23</v>
      </c>
      <c r="B28" s="17">
        <v>5</v>
      </c>
      <c r="C28" s="17">
        <v>5</v>
      </c>
      <c r="D28" s="17">
        <v>5</v>
      </c>
      <c r="E28" s="17">
        <v>5</v>
      </c>
      <c r="F28" s="17">
        <v>5</v>
      </c>
      <c r="G28" s="17">
        <v>5</v>
      </c>
      <c r="H28" s="17">
        <v>5</v>
      </c>
      <c r="I28" s="17">
        <v>5</v>
      </c>
      <c r="J28" s="17">
        <v>5</v>
      </c>
      <c r="K28" s="17">
        <v>5</v>
      </c>
      <c r="L28" s="17">
        <v>5</v>
      </c>
      <c r="M28" s="17">
        <v>5</v>
      </c>
      <c r="N28" s="17">
        <v>5</v>
      </c>
      <c r="O28" s="17">
        <v>4</v>
      </c>
      <c r="P28" s="17">
        <v>4</v>
      </c>
      <c r="Q28" s="17">
        <v>4</v>
      </c>
      <c r="R28" s="17">
        <v>5</v>
      </c>
      <c r="S28" s="17">
        <v>5</v>
      </c>
      <c r="T28" s="17">
        <v>1</v>
      </c>
      <c r="U28" s="17">
        <v>4</v>
      </c>
      <c r="V28" s="17">
        <v>5</v>
      </c>
      <c r="W28" s="17">
        <v>5</v>
      </c>
      <c r="X28" s="17">
        <v>4</v>
      </c>
      <c r="Y28" s="17">
        <v>5</v>
      </c>
      <c r="Z28" s="17">
        <v>5</v>
      </c>
      <c r="AA28" s="17">
        <v>4</v>
      </c>
      <c r="AB28" s="17">
        <v>5</v>
      </c>
      <c r="AC28" s="17">
        <v>5</v>
      </c>
      <c r="AD28" s="17">
        <v>3</v>
      </c>
    </row>
    <row r="29" spans="1:30" ht="20.100000000000001" customHeight="1" thickBot="1">
      <c r="A29" s="20">
        <v>24</v>
      </c>
      <c r="B29" s="17">
        <v>5</v>
      </c>
      <c r="C29" s="17">
        <v>5</v>
      </c>
      <c r="D29" s="17">
        <v>5</v>
      </c>
      <c r="E29" s="17">
        <v>5</v>
      </c>
      <c r="F29" s="17">
        <v>5</v>
      </c>
      <c r="G29" s="17">
        <v>5</v>
      </c>
      <c r="H29" s="17">
        <v>5</v>
      </c>
      <c r="I29" s="17">
        <v>5</v>
      </c>
      <c r="J29" s="17">
        <v>5</v>
      </c>
      <c r="K29" s="17">
        <v>5</v>
      </c>
      <c r="L29" s="17">
        <v>5</v>
      </c>
      <c r="M29" s="17">
        <v>5</v>
      </c>
      <c r="N29" s="17">
        <v>5</v>
      </c>
      <c r="O29" s="17">
        <v>5</v>
      </c>
      <c r="P29" s="17">
        <v>4</v>
      </c>
      <c r="Q29" s="17">
        <v>5</v>
      </c>
      <c r="R29" s="17">
        <v>5</v>
      </c>
      <c r="S29" s="17">
        <v>5</v>
      </c>
      <c r="T29" s="17">
        <v>5</v>
      </c>
      <c r="U29" s="17">
        <v>4</v>
      </c>
      <c r="V29" s="17">
        <v>5</v>
      </c>
      <c r="W29" s="17">
        <v>5</v>
      </c>
      <c r="X29" s="17">
        <v>4</v>
      </c>
      <c r="Y29" s="17">
        <v>5</v>
      </c>
      <c r="Z29" s="17">
        <v>4</v>
      </c>
      <c r="AA29" s="17">
        <v>5</v>
      </c>
      <c r="AB29" s="17">
        <v>5</v>
      </c>
      <c r="AC29" s="17">
        <v>5</v>
      </c>
      <c r="AD29" s="17">
        <v>5</v>
      </c>
    </row>
    <row r="30" spans="1:30" ht="20.100000000000001" customHeight="1" thickBot="1">
      <c r="A30" s="20">
        <v>25</v>
      </c>
      <c r="B30" s="17">
        <v>4</v>
      </c>
      <c r="C30" s="17">
        <v>1</v>
      </c>
      <c r="D30" s="17">
        <v>5</v>
      </c>
      <c r="E30" s="17">
        <v>5</v>
      </c>
      <c r="F30" s="17">
        <v>4</v>
      </c>
      <c r="G30" s="17">
        <v>4</v>
      </c>
      <c r="H30" s="17">
        <v>5</v>
      </c>
      <c r="I30" s="17">
        <v>5</v>
      </c>
      <c r="J30" s="17">
        <v>4</v>
      </c>
      <c r="K30" s="17">
        <v>4</v>
      </c>
      <c r="L30" s="17">
        <v>1</v>
      </c>
      <c r="M30" s="17">
        <v>5</v>
      </c>
      <c r="N30" s="17">
        <v>4</v>
      </c>
      <c r="O30" s="17">
        <v>4</v>
      </c>
      <c r="P30" s="17">
        <v>4</v>
      </c>
      <c r="Q30" s="17">
        <v>4</v>
      </c>
      <c r="R30" s="17">
        <v>4</v>
      </c>
      <c r="S30" s="17">
        <v>4</v>
      </c>
      <c r="T30" s="17">
        <v>4</v>
      </c>
      <c r="U30" s="17">
        <v>4</v>
      </c>
      <c r="V30" s="17">
        <v>5</v>
      </c>
      <c r="W30" s="17">
        <v>5</v>
      </c>
      <c r="X30" s="17">
        <v>4</v>
      </c>
      <c r="Y30" s="17">
        <v>5</v>
      </c>
      <c r="Z30" s="17">
        <v>1</v>
      </c>
      <c r="AA30" s="17">
        <v>4</v>
      </c>
      <c r="AB30" s="17">
        <v>5</v>
      </c>
      <c r="AC30" s="17">
        <v>1</v>
      </c>
      <c r="AD30" s="17">
        <v>1</v>
      </c>
    </row>
    <row r="31" spans="1:30" ht="20.100000000000001" customHeight="1" thickBot="1">
      <c r="A31" s="20">
        <v>26</v>
      </c>
      <c r="B31" s="17">
        <v>5</v>
      </c>
      <c r="C31" s="17">
        <v>4</v>
      </c>
      <c r="D31" s="17">
        <v>1</v>
      </c>
      <c r="E31" s="17">
        <v>5</v>
      </c>
      <c r="F31" s="17">
        <v>5</v>
      </c>
      <c r="G31" s="17">
        <v>5</v>
      </c>
      <c r="H31" s="17">
        <v>5</v>
      </c>
      <c r="I31" s="17">
        <v>5</v>
      </c>
      <c r="J31" s="17">
        <v>5</v>
      </c>
      <c r="K31" s="17">
        <v>5</v>
      </c>
      <c r="L31" s="17">
        <v>5</v>
      </c>
      <c r="M31" s="17">
        <v>5</v>
      </c>
      <c r="N31" s="17">
        <v>5</v>
      </c>
      <c r="O31" s="17">
        <v>5</v>
      </c>
      <c r="P31" s="17">
        <v>5</v>
      </c>
      <c r="Q31" s="17">
        <v>4</v>
      </c>
      <c r="R31" s="17">
        <v>5</v>
      </c>
      <c r="S31" s="17">
        <v>5</v>
      </c>
      <c r="T31" s="17">
        <v>4</v>
      </c>
      <c r="U31" s="17">
        <v>4</v>
      </c>
      <c r="V31" s="17">
        <v>5</v>
      </c>
      <c r="W31" s="17">
        <v>5</v>
      </c>
      <c r="X31" s="17">
        <v>5</v>
      </c>
      <c r="Y31" s="17">
        <v>5</v>
      </c>
      <c r="Z31" s="17">
        <v>4</v>
      </c>
      <c r="AA31" s="17">
        <v>4</v>
      </c>
      <c r="AB31" s="17">
        <v>5</v>
      </c>
      <c r="AC31" s="17">
        <v>5</v>
      </c>
      <c r="AD31" s="17">
        <v>4</v>
      </c>
    </row>
    <row r="32" spans="1:30" ht="20.100000000000001" customHeight="1">
      <c r="A32" s="21">
        <v>27</v>
      </c>
      <c r="B32" s="23">
        <v>5</v>
      </c>
      <c r="C32" s="23">
        <v>5</v>
      </c>
      <c r="D32" s="23">
        <v>5</v>
      </c>
      <c r="E32" s="23">
        <v>5</v>
      </c>
      <c r="F32" s="23">
        <v>5</v>
      </c>
      <c r="G32" s="23">
        <v>5</v>
      </c>
      <c r="H32" s="23">
        <v>4</v>
      </c>
      <c r="I32" s="23">
        <v>5</v>
      </c>
      <c r="J32" s="23">
        <v>5</v>
      </c>
      <c r="K32" s="23">
        <v>5</v>
      </c>
      <c r="L32" s="23">
        <v>5</v>
      </c>
      <c r="M32" s="23">
        <v>5</v>
      </c>
      <c r="N32" s="23">
        <v>5</v>
      </c>
      <c r="O32" s="23">
        <v>5</v>
      </c>
      <c r="P32" s="23">
        <v>4</v>
      </c>
      <c r="Q32" s="23">
        <v>5</v>
      </c>
      <c r="R32" s="23">
        <v>5</v>
      </c>
      <c r="S32" s="23">
        <v>5</v>
      </c>
      <c r="T32" s="23">
        <v>5</v>
      </c>
      <c r="U32" s="23">
        <v>4</v>
      </c>
      <c r="V32" s="23">
        <v>5</v>
      </c>
      <c r="W32" s="23">
        <v>5</v>
      </c>
      <c r="X32" s="23">
        <v>5</v>
      </c>
      <c r="Y32" s="23">
        <v>5</v>
      </c>
      <c r="Z32" s="23">
        <v>5</v>
      </c>
      <c r="AA32" s="23">
        <v>5</v>
      </c>
      <c r="AB32" s="23">
        <v>5</v>
      </c>
      <c r="AC32" s="23">
        <v>5</v>
      </c>
      <c r="AD32" s="23">
        <v>5</v>
      </c>
    </row>
    <row r="33" spans="1:30" ht="20.100000000000001" customHeight="1">
      <c r="A33" s="10">
        <v>28</v>
      </c>
      <c r="B33" s="17">
        <v>5</v>
      </c>
      <c r="C33" s="17">
        <v>4</v>
      </c>
      <c r="D33" s="17">
        <v>3</v>
      </c>
      <c r="E33" s="17">
        <v>4</v>
      </c>
      <c r="F33" s="17">
        <v>4</v>
      </c>
      <c r="G33" s="17">
        <v>4</v>
      </c>
      <c r="H33" s="17">
        <v>4</v>
      </c>
      <c r="I33" s="17">
        <v>5</v>
      </c>
      <c r="J33" s="17">
        <v>5</v>
      </c>
      <c r="K33" s="17">
        <v>4</v>
      </c>
      <c r="L33" s="17">
        <v>4</v>
      </c>
      <c r="M33" s="17">
        <v>5</v>
      </c>
      <c r="N33" s="17">
        <v>5</v>
      </c>
      <c r="O33" s="17">
        <v>5</v>
      </c>
      <c r="P33" s="17">
        <v>3</v>
      </c>
      <c r="Q33" s="17">
        <v>4</v>
      </c>
      <c r="R33" s="17">
        <v>5</v>
      </c>
      <c r="S33" s="17">
        <v>4</v>
      </c>
      <c r="T33" s="17">
        <v>4</v>
      </c>
      <c r="U33" s="17">
        <v>4</v>
      </c>
      <c r="V33" s="17">
        <v>5</v>
      </c>
      <c r="W33" s="17">
        <v>3</v>
      </c>
      <c r="X33" s="17">
        <v>4</v>
      </c>
      <c r="Y33" s="17">
        <v>5</v>
      </c>
      <c r="Z33" s="17">
        <v>4</v>
      </c>
      <c r="AA33" s="17">
        <v>4</v>
      </c>
      <c r="AB33" s="17">
        <v>5</v>
      </c>
      <c r="AC33" s="17">
        <v>4</v>
      </c>
      <c r="AD33" s="17">
        <v>3</v>
      </c>
    </row>
    <row r="34" spans="1:30" ht="20.100000000000001" customHeight="1">
      <c r="A34" s="1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2"/>
    </row>
    <row r="35" spans="1:30" ht="20.100000000000001" customHeight="1">
      <c r="A35" s="26" t="s">
        <v>16</v>
      </c>
      <c r="B35" s="17">
        <f t="shared" ref="B35:AD35" si="0">SUM(B4:B9,B11:B23,B25:B33)</f>
        <v>133</v>
      </c>
      <c r="C35" s="17">
        <f t="shared" si="0"/>
        <v>121</v>
      </c>
      <c r="D35" s="17">
        <f t="shared" si="0"/>
        <v>109</v>
      </c>
      <c r="E35" s="17">
        <f t="shared" si="0"/>
        <v>133</v>
      </c>
      <c r="F35" s="17">
        <f t="shared" si="0"/>
        <v>126</v>
      </c>
      <c r="G35" s="17">
        <f t="shared" si="0"/>
        <v>124</v>
      </c>
      <c r="H35" s="17">
        <f t="shared" si="0"/>
        <v>122</v>
      </c>
      <c r="I35" s="17">
        <f t="shared" si="0"/>
        <v>136</v>
      </c>
      <c r="J35" s="17">
        <f t="shared" si="0"/>
        <v>123</v>
      </c>
      <c r="K35" s="17">
        <f t="shared" si="0"/>
        <v>123</v>
      </c>
      <c r="L35" s="17">
        <f t="shared" si="0"/>
        <v>104</v>
      </c>
      <c r="M35" s="17">
        <f t="shared" si="0"/>
        <v>140</v>
      </c>
      <c r="N35" s="17">
        <f t="shared" si="0"/>
        <v>134</v>
      </c>
      <c r="O35" s="17">
        <f t="shared" si="0"/>
        <v>128</v>
      </c>
      <c r="P35" s="17">
        <f t="shared" si="0"/>
        <v>123</v>
      </c>
      <c r="Q35" s="17">
        <f t="shared" si="0"/>
        <v>115</v>
      </c>
      <c r="R35" s="17">
        <f t="shared" si="0"/>
        <v>132</v>
      </c>
      <c r="S35" s="17">
        <f t="shared" si="0"/>
        <v>120</v>
      </c>
      <c r="T35" s="17">
        <f t="shared" si="0"/>
        <v>106</v>
      </c>
      <c r="U35" s="17">
        <f t="shared" si="0"/>
        <v>110</v>
      </c>
      <c r="V35" s="17">
        <f t="shared" si="0"/>
        <v>134</v>
      </c>
      <c r="W35" s="17">
        <f t="shared" si="0"/>
        <v>116</v>
      </c>
      <c r="X35" s="17">
        <f t="shared" si="0"/>
        <v>113</v>
      </c>
      <c r="Y35" s="17">
        <f t="shared" si="0"/>
        <v>140</v>
      </c>
      <c r="Z35" s="17">
        <f t="shared" si="0"/>
        <v>114</v>
      </c>
      <c r="AA35" s="17">
        <f t="shared" si="0"/>
        <v>120</v>
      </c>
      <c r="AB35" s="17">
        <f t="shared" si="0"/>
        <v>136</v>
      </c>
      <c r="AC35" s="17">
        <f t="shared" si="0"/>
        <v>96</v>
      </c>
      <c r="AD35" s="17">
        <f t="shared" si="0"/>
        <v>100</v>
      </c>
    </row>
    <row r="36" spans="1:30" ht="20.100000000000001" customHeight="1">
      <c r="A36" s="26" t="s">
        <v>25</v>
      </c>
      <c r="B36" s="17">
        <v>140</v>
      </c>
      <c r="C36" s="17">
        <v>140</v>
      </c>
      <c r="D36" s="17">
        <v>140</v>
      </c>
      <c r="E36" s="17">
        <v>140</v>
      </c>
      <c r="F36" s="17">
        <v>140</v>
      </c>
      <c r="G36" s="17">
        <v>140</v>
      </c>
      <c r="H36" s="17">
        <v>140</v>
      </c>
      <c r="I36" s="17">
        <v>140</v>
      </c>
      <c r="J36" s="17">
        <v>140</v>
      </c>
      <c r="K36" s="17">
        <v>140</v>
      </c>
      <c r="L36" s="17">
        <v>140</v>
      </c>
      <c r="M36" s="17">
        <v>140</v>
      </c>
      <c r="N36" s="17">
        <v>140</v>
      </c>
      <c r="O36" s="17">
        <v>140</v>
      </c>
      <c r="P36" s="17">
        <v>140</v>
      </c>
      <c r="Q36" s="17">
        <v>140</v>
      </c>
      <c r="R36" s="17">
        <v>140</v>
      </c>
      <c r="S36" s="17">
        <v>140</v>
      </c>
      <c r="T36" s="17">
        <v>140</v>
      </c>
      <c r="U36" s="17">
        <v>140</v>
      </c>
      <c r="V36" s="17">
        <v>140</v>
      </c>
      <c r="W36" s="17">
        <v>140</v>
      </c>
      <c r="X36" s="17">
        <v>140</v>
      </c>
      <c r="Y36" s="17">
        <v>140</v>
      </c>
      <c r="Z36" s="17">
        <v>140</v>
      </c>
      <c r="AA36" s="17">
        <v>140</v>
      </c>
      <c r="AB36" s="17">
        <v>140</v>
      </c>
      <c r="AC36" s="17">
        <v>140</v>
      </c>
      <c r="AD36" s="17">
        <v>140</v>
      </c>
    </row>
    <row r="37" spans="1:30" ht="20.100000000000001" customHeight="1">
      <c r="A37" s="26" t="s">
        <v>26</v>
      </c>
      <c r="B37" s="14">
        <f>B35/B36*100</f>
        <v>95</v>
      </c>
      <c r="C37" s="14">
        <f>C35/C36*100</f>
        <v>86.428571428571431</v>
      </c>
      <c r="D37" s="14">
        <f t="shared" ref="D37:AD37" si="1">D35/D36*100</f>
        <v>77.857142857142861</v>
      </c>
      <c r="E37" s="14">
        <f t="shared" si="1"/>
        <v>95</v>
      </c>
      <c r="F37" s="14">
        <f t="shared" si="1"/>
        <v>90</v>
      </c>
      <c r="G37" s="14">
        <f t="shared" si="1"/>
        <v>88.571428571428569</v>
      </c>
      <c r="H37" s="14">
        <f t="shared" si="1"/>
        <v>87.142857142857139</v>
      </c>
      <c r="I37" s="14">
        <f t="shared" si="1"/>
        <v>97.142857142857139</v>
      </c>
      <c r="J37" s="14">
        <f t="shared" si="1"/>
        <v>87.857142857142861</v>
      </c>
      <c r="K37" s="14">
        <f t="shared" si="1"/>
        <v>87.857142857142861</v>
      </c>
      <c r="L37" s="14">
        <f t="shared" si="1"/>
        <v>74.285714285714292</v>
      </c>
      <c r="M37" s="14">
        <f t="shared" si="1"/>
        <v>100</v>
      </c>
      <c r="N37" s="14">
        <f t="shared" si="1"/>
        <v>95.714285714285722</v>
      </c>
      <c r="O37" s="14">
        <f t="shared" si="1"/>
        <v>91.428571428571431</v>
      </c>
      <c r="P37" s="14">
        <f t="shared" si="1"/>
        <v>87.857142857142861</v>
      </c>
      <c r="Q37" s="14">
        <f t="shared" si="1"/>
        <v>82.142857142857139</v>
      </c>
      <c r="R37" s="14">
        <f t="shared" si="1"/>
        <v>94.285714285714278</v>
      </c>
      <c r="S37" s="14">
        <f t="shared" si="1"/>
        <v>85.714285714285708</v>
      </c>
      <c r="T37" s="14">
        <f t="shared" si="1"/>
        <v>75.714285714285708</v>
      </c>
      <c r="U37" s="14">
        <f t="shared" si="1"/>
        <v>78.571428571428569</v>
      </c>
      <c r="V37" s="14">
        <f t="shared" si="1"/>
        <v>95.714285714285722</v>
      </c>
      <c r="W37" s="14">
        <f t="shared" si="1"/>
        <v>82.857142857142861</v>
      </c>
      <c r="X37" s="14">
        <f t="shared" si="1"/>
        <v>80.714285714285722</v>
      </c>
      <c r="Y37" s="14">
        <f t="shared" si="1"/>
        <v>100</v>
      </c>
      <c r="Z37" s="14">
        <f t="shared" si="1"/>
        <v>81.428571428571431</v>
      </c>
      <c r="AA37" s="14">
        <f t="shared" si="1"/>
        <v>85.714285714285708</v>
      </c>
      <c r="AB37" s="14">
        <f t="shared" si="1"/>
        <v>97.142857142857139</v>
      </c>
      <c r="AC37" s="14">
        <f t="shared" si="1"/>
        <v>68.571428571428569</v>
      </c>
      <c r="AD37" s="14">
        <f t="shared" si="1"/>
        <v>71.428571428571431</v>
      </c>
    </row>
  </sheetData>
  <mergeCells count="6">
    <mergeCell ref="A10:AD10"/>
    <mergeCell ref="A24:AD24"/>
    <mergeCell ref="B34:AD34"/>
    <mergeCell ref="A1:A2"/>
    <mergeCell ref="B1:AD1"/>
    <mergeCell ref="A3:AD3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4"/>
  <sheetViews>
    <sheetView topLeftCell="A15" workbookViewId="0">
      <selection activeCell="J29" sqref="J29"/>
    </sheetView>
  </sheetViews>
  <sheetFormatPr defaultRowHeight="15"/>
  <cols>
    <col min="1" max="4" width="10.7109375" customWidth="1"/>
    <col min="5" max="5" width="11.5703125" customWidth="1"/>
    <col min="6" max="7" width="10.7109375" customWidth="1"/>
    <col min="8" max="8" width="13.28515625" customWidth="1"/>
    <col min="9" max="29" width="10.7109375" customWidth="1"/>
  </cols>
  <sheetData>
    <row r="1" spans="1:2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>
      <c r="K2" s="27"/>
      <c r="L2" s="28"/>
      <c r="M2" s="28"/>
      <c r="N2" s="28"/>
      <c r="O2" s="28"/>
      <c r="P2" s="28"/>
      <c r="Q2" s="28"/>
      <c r="R2" s="28"/>
      <c r="S2" s="28"/>
    </row>
    <row r="3" spans="1:29" ht="30">
      <c r="C3" s="29" t="s">
        <v>28</v>
      </c>
      <c r="D3" s="29" t="s">
        <v>29</v>
      </c>
      <c r="E3" s="29" t="s">
        <v>28</v>
      </c>
      <c r="F3" s="29" t="s">
        <v>29</v>
      </c>
      <c r="G3" s="29" t="s">
        <v>28</v>
      </c>
      <c r="H3" s="29" t="s">
        <v>29</v>
      </c>
      <c r="K3" s="27"/>
      <c r="L3" s="27"/>
      <c r="M3" s="27"/>
      <c r="N3" s="27"/>
      <c r="O3" s="27"/>
      <c r="P3" s="27"/>
      <c r="Q3" s="27"/>
      <c r="R3" s="27"/>
      <c r="S3" s="27"/>
    </row>
    <row r="4" spans="1:29">
      <c r="C4" s="1">
        <v>1</v>
      </c>
      <c r="D4" s="1">
        <v>95</v>
      </c>
      <c r="E4" s="1">
        <v>14</v>
      </c>
      <c r="F4" s="1">
        <v>68</v>
      </c>
      <c r="G4" s="1">
        <v>26</v>
      </c>
      <c r="H4" s="1">
        <v>95</v>
      </c>
    </row>
    <row r="5" spans="1:29">
      <c r="C5" s="1">
        <v>4</v>
      </c>
      <c r="D5" s="1">
        <v>86</v>
      </c>
      <c r="E5" s="1">
        <v>15</v>
      </c>
      <c r="F5" s="1">
        <v>100</v>
      </c>
      <c r="G5" s="1">
        <v>27</v>
      </c>
      <c r="H5" s="1">
        <v>79</v>
      </c>
    </row>
    <row r="6" spans="1:29">
      <c r="C6" s="1">
        <v>5</v>
      </c>
      <c r="D6" s="1">
        <v>72</v>
      </c>
      <c r="E6" s="1">
        <v>16</v>
      </c>
      <c r="F6" s="1">
        <v>95</v>
      </c>
      <c r="G6" s="1">
        <v>28</v>
      </c>
      <c r="H6" s="1">
        <v>76</v>
      </c>
    </row>
    <row r="7" spans="1:29">
      <c r="C7" s="1">
        <v>7</v>
      </c>
      <c r="D7" s="1">
        <v>94</v>
      </c>
      <c r="E7" s="1">
        <v>17</v>
      </c>
      <c r="F7" s="1">
        <v>89</v>
      </c>
      <c r="G7" s="1">
        <v>29</v>
      </c>
      <c r="H7" s="1">
        <v>100</v>
      </c>
    </row>
    <row r="8" spans="1:29">
      <c r="C8" s="1">
        <v>8</v>
      </c>
      <c r="D8" s="1">
        <v>88</v>
      </c>
      <c r="E8" s="1">
        <v>19</v>
      </c>
      <c r="F8" s="1">
        <v>83</v>
      </c>
      <c r="G8" s="1">
        <v>30</v>
      </c>
      <c r="H8" s="1">
        <v>78</v>
      </c>
    </row>
    <row r="9" spans="1:29">
      <c r="C9" s="1">
        <v>9</v>
      </c>
      <c r="D9" s="1">
        <v>86</v>
      </c>
      <c r="E9" s="1">
        <v>20</v>
      </c>
      <c r="F9" s="1">
        <v>78</v>
      </c>
      <c r="G9" s="1">
        <v>31</v>
      </c>
      <c r="H9" s="1">
        <v>82</v>
      </c>
    </row>
    <row r="10" spans="1:29">
      <c r="C10" s="1">
        <v>10</v>
      </c>
      <c r="D10" s="1">
        <v>84</v>
      </c>
      <c r="E10" s="1">
        <v>21</v>
      </c>
      <c r="F10" s="1">
        <v>93</v>
      </c>
      <c r="G10" s="1">
        <v>32</v>
      </c>
      <c r="H10" s="1">
        <v>96</v>
      </c>
    </row>
    <row r="11" spans="1:29">
      <c r="C11" s="1">
        <v>11</v>
      </c>
      <c r="D11" s="1">
        <v>96</v>
      </c>
      <c r="E11" s="1">
        <v>22</v>
      </c>
      <c r="F11" s="1">
        <v>82</v>
      </c>
      <c r="G11" s="1">
        <v>33</v>
      </c>
      <c r="H11" s="1">
        <v>61</v>
      </c>
    </row>
    <row r="12" spans="1:29">
      <c r="C12" s="1">
        <v>12</v>
      </c>
      <c r="D12" s="1">
        <v>87</v>
      </c>
      <c r="E12" s="1">
        <v>23</v>
      </c>
      <c r="F12" s="1">
        <v>70</v>
      </c>
      <c r="G12" s="1">
        <v>34</v>
      </c>
      <c r="H12" s="1">
        <v>65</v>
      </c>
    </row>
    <row r="13" spans="1:29">
      <c r="C13" s="1">
        <v>13</v>
      </c>
      <c r="D13" s="1">
        <v>85</v>
      </c>
      <c r="E13" s="1">
        <v>24</v>
      </c>
      <c r="F13" s="1">
        <v>73</v>
      </c>
    </row>
    <row r="19" spans="3:8" ht="26.25">
      <c r="C19" s="70" t="s">
        <v>28</v>
      </c>
      <c r="D19" s="70" t="s">
        <v>29</v>
      </c>
      <c r="E19" s="32" t="s">
        <v>30</v>
      </c>
      <c r="F19" s="72" t="s">
        <v>28</v>
      </c>
      <c r="G19" s="70" t="s">
        <v>29</v>
      </c>
      <c r="H19" s="32" t="s">
        <v>30</v>
      </c>
    </row>
    <row r="20" spans="3:8">
      <c r="C20" s="30">
        <v>1</v>
      </c>
      <c r="D20" s="71">
        <v>95</v>
      </c>
      <c r="E20" s="71" t="s">
        <v>32</v>
      </c>
      <c r="F20" s="30">
        <v>16</v>
      </c>
      <c r="G20" s="71">
        <v>82</v>
      </c>
      <c r="H20" s="71" t="s">
        <v>31</v>
      </c>
    </row>
    <row r="21" spans="3:8">
      <c r="C21" s="30">
        <v>2</v>
      </c>
      <c r="D21" s="71">
        <v>86</v>
      </c>
      <c r="E21" s="71" t="s">
        <v>32</v>
      </c>
      <c r="F21" s="30">
        <v>17</v>
      </c>
      <c r="G21" s="71">
        <v>94</v>
      </c>
      <c r="H21" s="71" t="s">
        <v>32</v>
      </c>
    </row>
    <row r="22" spans="3:8">
      <c r="C22" s="30">
        <v>3</v>
      </c>
      <c r="D22" s="71">
        <v>78</v>
      </c>
      <c r="E22" s="71" t="s">
        <v>31</v>
      </c>
      <c r="F22" s="30">
        <v>18</v>
      </c>
      <c r="G22" s="71">
        <v>86</v>
      </c>
      <c r="H22" s="71" t="s">
        <v>31</v>
      </c>
    </row>
    <row r="23" spans="3:8">
      <c r="C23" s="30">
        <v>4</v>
      </c>
      <c r="D23" s="71">
        <v>95</v>
      </c>
      <c r="E23" s="71" t="s">
        <v>32</v>
      </c>
      <c r="F23" s="30">
        <v>19</v>
      </c>
      <c r="G23" s="71">
        <v>76</v>
      </c>
      <c r="H23" s="71" t="s">
        <v>31</v>
      </c>
    </row>
    <row r="24" spans="3:8">
      <c r="C24" s="30">
        <v>5</v>
      </c>
      <c r="D24" s="71">
        <v>90</v>
      </c>
      <c r="E24" s="71" t="s">
        <v>32</v>
      </c>
      <c r="F24" s="30">
        <v>20</v>
      </c>
      <c r="G24" s="71">
        <v>79</v>
      </c>
      <c r="H24" s="71" t="s">
        <v>31</v>
      </c>
    </row>
    <row r="25" spans="3:8">
      <c r="C25" s="30">
        <v>6</v>
      </c>
      <c r="D25" s="71">
        <v>89</v>
      </c>
      <c r="E25" s="71" t="s">
        <v>32</v>
      </c>
      <c r="F25" s="30">
        <v>21</v>
      </c>
      <c r="G25" s="71">
        <v>96</v>
      </c>
      <c r="H25" s="71" t="s">
        <v>32</v>
      </c>
    </row>
    <row r="26" spans="3:8">
      <c r="C26" s="30">
        <v>7</v>
      </c>
      <c r="D26" s="71">
        <v>87</v>
      </c>
      <c r="E26" s="71" t="s">
        <v>32</v>
      </c>
      <c r="F26" s="30">
        <v>22</v>
      </c>
      <c r="G26" s="71">
        <v>83</v>
      </c>
      <c r="H26" s="71" t="s">
        <v>31</v>
      </c>
    </row>
    <row r="27" spans="3:8">
      <c r="C27" s="30">
        <v>8</v>
      </c>
      <c r="D27" s="71">
        <v>97</v>
      </c>
      <c r="E27" s="71" t="s">
        <v>32</v>
      </c>
      <c r="F27" s="30">
        <v>23</v>
      </c>
      <c r="G27" s="71">
        <v>81</v>
      </c>
      <c r="H27" s="71" t="s">
        <v>31</v>
      </c>
    </row>
    <row r="28" spans="3:8">
      <c r="C28" s="30">
        <v>9</v>
      </c>
      <c r="D28" s="71">
        <v>88</v>
      </c>
      <c r="E28" s="71" t="s">
        <v>32</v>
      </c>
      <c r="F28" s="30">
        <v>24</v>
      </c>
      <c r="G28" s="71">
        <v>100</v>
      </c>
      <c r="H28" s="71" t="s">
        <v>32</v>
      </c>
    </row>
    <row r="29" spans="3:8">
      <c r="C29" s="30">
        <v>10</v>
      </c>
      <c r="D29" s="71">
        <v>88</v>
      </c>
      <c r="E29" s="71" t="s">
        <v>32</v>
      </c>
      <c r="F29" s="30">
        <v>25</v>
      </c>
      <c r="G29" s="71">
        <v>81</v>
      </c>
      <c r="H29" s="71" t="s">
        <v>31</v>
      </c>
    </row>
    <row r="30" spans="3:8">
      <c r="C30" s="30">
        <v>11</v>
      </c>
      <c r="D30" s="71">
        <v>74</v>
      </c>
      <c r="E30" s="71" t="s">
        <v>34</v>
      </c>
      <c r="F30" s="30">
        <v>26</v>
      </c>
      <c r="G30" s="71">
        <v>86</v>
      </c>
      <c r="H30" s="71" t="s">
        <v>32</v>
      </c>
    </row>
    <row r="31" spans="3:8">
      <c r="C31" s="30">
        <v>12</v>
      </c>
      <c r="D31" s="71">
        <v>100</v>
      </c>
      <c r="E31" s="71" t="s">
        <v>32</v>
      </c>
      <c r="F31" s="30">
        <v>27</v>
      </c>
      <c r="G31" s="71">
        <v>97</v>
      </c>
      <c r="H31" s="71" t="s">
        <v>32</v>
      </c>
    </row>
    <row r="32" spans="3:8">
      <c r="C32" s="30">
        <v>13</v>
      </c>
      <c r="D32" s="71">
        <v>96</v>
      </c>
      <c r="E32" s="71" t="s">
        <v>32</v>
      </c>
      <c r="F32" s="30">
        <v>28</v>
      </c>
      <c r="G32" s="71">
        <v>69</v>
      </c>
      <c r="H32" s="71" t="s">
        <v>31</v>
      </c>
    </row>
    <row r="33" spans="3:8">
      <c r="C33" s="30">
        <v>14</v>
      </c>
      <c r="D33" s="71">
        <v>91</v>
      </c>
      <c r="E33" s="71" t="s">
        <v>32</v>
      </c>
      <c r="F33" s="30">
        <v>29</v>
      </c>
      <c r="G33" s="71">
        <v>71</v>
      </c>
      <c r="H33" s="71" t="s">
        <v>31</v>
      </c>
    </row>
    <row r="34" spans="3:8">
      <c r="C34" s="73">
        <v>15</v>
      </c>
      <c r="D34" s="74">
        <v>88</v>
      </c>
      <c r="E34" s="71" t="s">
        <v>31</v>
      </c>
      <c r="F34" s="31"/>
      <c r="G34" s="31"/>
      <c r="H34" s="31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Analisis kinerja</vt:lpstr>
      <vt:lpstr>Analisis Kep Tiap Mhsw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Marlizzzz</dc:creator>
  <cp:lastModifiedBy>Marlizzzz</cp:lastModifiedBy>
  <cp:lastPrinted>2018-11-23T06:00:24Z</cp:lastPrinted>
  <dcterms:created xsi:type="dcterms:W3CDTF">2018-10-22T19:01:24Z</dcterms:created>
  <dcterms:modified xsi:type="dcterms:W3CDTF">2020-05-20T22:00:11Z</dcterms:modified>
</cp:coreProperties>
</file>